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3.xml" ContentType="application/vnd.ms-excel.person+xml"/>
  <Override PartName="/xl/persons/person5.xml" ContentType="application/vnd.ms-excel.person+xml"/>
  <Override PartName="/xl/persons/person2.xml" ContentType="application/vnd.ms-excel.person+xml"/>
  <Override PartName="/xl/persons/person1.xml" ContentType="application/vnd.ms-excel.person+xml"/>
  <Override PartName="/xl/persons/person0.xml" ContentType="application/vnd.ms-excel.person+xml"/>
  <Override PartName="/xl/persons/person4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daueduua-my.sharepoint.com/personal/kozachenko_irina_udau_edu_ua/Documents/Робочий стіл/Навчальні плани флешка/Навчальні плани 2023-2024н.р/Денна форма/Бакалавр/"/>
    </mc:Choice>
  </mc:AlternateContent>
  <xr:revisionPtr revIDLastSave="41" documentId="13_ncr:1_{AF0F9F02-FDA1-4470-97CA-18A8DC5632B4}" xr6:coauthVersionLast="47" xr6:coauthVersionMax="47" xr10:uidLastSave="{C351EAFB-396A-4089-A21F-137436A4BE9A}"/>
  <bookViews>
    <workbookView xWindow="-120" yWindow="-120" windowWidth="29040" windowHeight="15840" activeTab="1" xr2:uid="{00000000-000D-0000-FFFF-FFFF00000000}"/>
  </bookViews>
  <sheets>
    <sheet name="Титульна сторінка" sheetId="1" r:id="rId1"/>
    <sheet name="ДФН" sheetId="2" r:id="rId2"/>
    <sheet name="Аркуш1" sheetId="4" r:id="rId3"/>
  </sheets>
  <definedNames>
    <definedName name="_xlnm.Print_Area" localSheetId="1">ДФН!$A$1:$BV$104</definedName>
  </definedNames>
  <calcPr calcId="191029"/>
</workbook>
</file>

<file path=xl/calcChain.xml><?xml version="1.0" encoding="utf-8"?>
<calcChain xmlns="http://schemas.openxmlformats.org/spreadsheetml/2006/main">
  <c r="J52" i="2" l="1"/>
  <c r="K52" i="2"/>
  <c r="L52" i="2"/>
  <c r="M52" i="2"/>
  <c r="N52" i="2"/>
  <c r="O52" i="2"/>
  <c r="P52" i="2"/>
  <c r="Q52" i="2"/>
  <c r="R52" i="2"/>
  <c r="S52" i="2"/>
  <c r="T52" i="2"/>
  <c r="U52" i="2"/>
  <c r="V52" i="2"/>
  <c r="W52" i="2"/>
  <c r="Q81" i="2" l="1"/>
  <c r="R81" i="2"/>
  <c r="S81" i="2"/>
  <c r="T81" i="2"/>
  <c r="U81" i="2"/>
  <c r="V81" i="2"/>
  <c r="W81" i="2"/>
  <c r="D80" i="2" l="1"/>
  <c r="E80" i="2"/>
  <c r="F80" i="2"/>
  <c r="G80" i="2"/>
  <c r="H80" i="2"/>
  <c r="C80" i="2"/>
  <c r="K30" i="2"/>
  <c r="K31" i="2"/>
  <c r="O30" i="2"/>
  <c r="J31" i="2"/>
  <c r="J30" i="2"/>
  <c r="S30" i="2" l="1"/>
  <c r="O31" i="2"/>
  <c r="L64" i="2" l="1"/>
  <c r="M64" i="2"/>
  <c r="N64" i="2"/>
  <c r="P64" i="2"/>
  <c r="P79" i="2" s="1"/>
  <c r="Q64" i="2"/>
  <c r="R64" i="2"/>
  <c r="V64" i="2"/>
  <c r="W64" i="2"/>
  <c r="I64" i="2"/>
  <c r="L78" i="2"/>
  <c r="M78" i="2"/>
  <c r="N78" i="2"/>
  <c r="P78" i="2"/>
  <c r="Q78" i="2"/>
  <c r="S78" i="2"/>
  <c r="U78" i="2"/>
  <c r="I78" i="2"/>
  <c r="I79" i="2" s="1"/>
  <c r="L57" i="2"/>
  <c r="M57" i="2"/>
  <c r="N57" i="2"/>
  <c r="I52" i="2"/>
  <c r="I57" i="2" s="1"/>
  <c r="I80" i="2" s="1"/>
  <c r="N79" i="2" l="1"/>
  <c r="N80" i="2" s="1"/>
  <c r="Q79" i="2"/>
  <c r="M79" i="2"/>
  <c r="M80" i="2" s="1"/>
  <c r="L79" i="2"/>
  <c r="L80" i="2" s="1"/>
  <c r="K37" i="2" l="1"/>
  <c r="T37" i="2" s="1"/>
  <c r="J37" i="2"/>
  <c r="K34" i="2"/>
  <c r="S34" i="2" s="1"/>
  <c r="J34" i="2"/>
  <c r="K33" i="2"/>
  <c r="S33" i="2" s="1"/>
  <c r="J33" i="2"/>
  <c r="K29" i="2"/>
  <c r="R29" i="2" s="1"/>
  <c r="J29" i="2"/>
  <c r="K28" i="2"/>
  <c r="R28" i="2" s="1"/>
  <c r="J28" i="2"/>
  <c r="K27" i="2"/>
  <c r="R27" i="2" s="1"/>
  <c r="J27" i="2"/>
  <c r="K26" i="2"/>
  <c r="R26" i="2" s="1"/>
  <c r="J26" i="2"/>
  <c r="K25" i="2"/>
  <c r="S25" i="2" s="1"/>
  <c r="J25" i="2"/>
  <c r="K24" i="2"/>
  <c r="R24" i="2" s="1"/>
  <c r="J24" i="2"/>
  <c r="K23" i="2"/>
  <c r="Q23" i="2" s="1"/>
  <c r="J23" i="2"/>
  <c r="K22" i="2"/>
  <c r="P22" i="2" s="1"/>
  <c r="J22" i="2"/>
  <c r="K21" i="2"/>
  <c r="Q21" i="2" s="1"/>
  <c r="J21" i="2"/>
  <c r="K20" i="2"/>
  <c r="Q20" i="2" s="1"/>
  <c r="J20" i="2"/>
  <c r="K19" i="2"/>
  <c r="Q19" i="2" s="1"/>
  <c r="J19" i="2"/>
  <c r="K18" i="2"/>
  <c r="Q18" i="2" s="1"/>
  <c r="J18" i="2"/>
  <c r="K17" i="2"/>
  <c r="Q17" i="2" s="1"/>
  <c r="J17" i="2"/>
  <c r="K16" i="2"/>
  <c r="Q16" i="2" s="1"/>
  <c r="J16" i="2"/>
  <c r="K15" i="2"/>
  <c r="P15" i="2" s="1"/>
  <c r="J15" i="2"/>
  <c r="K14" i="2"/>
  <c r="P14" i="2" s="1"/>
  <c r="J14" i="2"/>
  <c r="K13" i="2"/>
  <c r="P13" i="2" s="1"/>
  <c r="J13" i="2"/>
  <c r="K12" i="2"/>
  <c r="P12" i="2" s="1"/>
  <c r="J12" i="2"/>
  <c r="K11" i="2"/>
  <c r="P11" i="2" s="1"/>
  <c r="J11" i="2"/>
  <c r="K10" i="2"/>
  <c r="J10" i="2"/>
  <c r="Q57" i="2" l="1"/>
  <c r="Q80" i="2" s="1"/>
  <c r="Q83" i="2" s="1"/>
  <c r="Q82" i="2" s="1"/>
  <c r="P10" i="2"/>
  <c r="P57" i="2" s="1"/>
  <c r="P80" i="2" s="1"/>
  <c r="P83" i="2" s="1"/>
  <c r="P82" i="2" s="1"/>
  <c r="O12" i="2"/>
  <c r="O14" i="2"/>
  <c r="O15" i="2"/>
  <c r="O17" i="2"/>
  <c r="O19" i="2"/>
  <c r="O21" i="2"/>
  <c r="O23" i="2"/>
  <c r="O25" i="2"/>
  <c r="O37" i="2"/>
  <c r="O34" i="2"/>
  <c r="O29" i="2"/>
  <c r="O27" i="2"/>
  <c r="O10" i="2"/>
  <c r="O11" i="2"/>
  <c r="O13" i="2"/>
  <c r="O16" i="2"/>
  <c r="O18" i="2"/>
  <c r="O20" i="2"/>
  <c r="O22" i="2"/>
  <c r="O24" i="2"/>
  <c r="O26" i="2"/>
  <c r="O28" i="2"/>
  <c r="O33" i="2"/>
  <c r="K63" i="2" l="1"/>
  <c r="U63" i="2" s="1"/>
  <c r="J63" i="2"/>
  <c r="K62" i="2"/>
  <c r="U62" i="2" s="1"/>
  <c r="J62" i="2"/>
  <c r="K61" i="2"/>
  <c r="S61" i="2" s="1"/>
  <c r="J61" i="2"/>
  <c r="K60" i="2"/>
  <c r="J60" i="2"/>
  <c r="U64" i="2" l="1"/>
  <c r="U79" i="2" s="1"/>
  <c r="J64" i="2"/>
  <c r="S60" i="2"/>
  <c r="S64" i="2" s="1"/>
  <c r="S79" i="2" s="1"/>
  <c r="K64" i="2"/>
  <c r="T64" i="2"/>
  <c r="O62" i="2"/>
  <c r="O63" i="2"/>
  <c r="O60" i="2"/>
  <c r="O61" i="2"/>
  <c r="O64" i="2" l="1"/>
  <c r="K69" i="2"/>
  <c r="V69" i="2" s="1"/>
  <c r="J69" i="2"/>
  <c r="K67" i="2"/>
  <c r="T67" i="2" s="1"/>
  <c r="J67" i="2"/>
  <c r="K32" i="2"/>
  <c r="J32" i="2"/>
  <c r="BW25" i="2"/>
  <c r="BV25" i="2"/>
  <c r="BU25" i="2"/>
  <c r="BT25" i="2"/>
  <c r="BS25" i="2"/>
  <c r="BR25" i="2"/>
  <c r="BQ25" i="2"/>
  <c r="BP25" i="2"/>
  <c r="BO25" i="2"/>
  <c r="BW23" i="2"/>
  <c r="BV23" i="2"/>
  <c r="BU23" i="2"/>
  <c r="BT23" i="2"/>
  <c r="BS23" i="2"/>
  <c r="BR23" i="2"/>
  <c r="BQ23" i="2"/>
  <c r="BP23" i="2"/>
  <c r="BO23" i="2"/>
  <c r="BW22" i="2"/>
  <c r="BW24" i="2" s="1"/>
  <c r="BV22" i="2"/>
  <c r="BV24" i="2" s="1"/>
  <c r="BU22" i="2"/>
  <c r="BU24" i="2" s="1"/>
  <c r="BT22" i="2"/>
  <c r="BT24" i="2" s="1"/>
  <c r="BS22" i="2"/>
  <c r="BS24" i="2" s="1"/>
  <c r="BR22" i="2"/>
  <c r="BR24" i="2" s="1"/>
  <c r="BQ22" i="2"/>
  <c r="BQ24" i="2" s="1"/>
  <c r="BP22" i="2"/>
  <c r="BP24" i="2" s="1"/>
  <c r="BO22" i="2"/>
  <c r="BO24" i="2" s="1"/>
  <c r="BM22" i="2"/>
  <c r="BM24" i="2" s="1"/>
  <c r="BL22" i="2"/>
  <c r="BL24" i="2" s="1"/>
  <c r="BK22" i="2"/>
  <c r="BK24" i="2" s="1"/>
  <c r="BJ22" i="2"/>
  <c r="BJ24" i="2" s="1"/>
  <c r="BI22" i="2"/>
  <c r="BI24" i="2" s="1"/>
  <c r="BH22" i="2"/>
  <c r="BH24" i="2" s="1"/>
  <c r="BG22" i="2"/>
  <c r="BG24" i="2" s="1"/>
  <c r="BF22" i="2"/>
  <c r="BF24" i="2" s="1"/>
  <c r="BE22" i="2"/>
  <c r="BE24" i="2" s="1"/>
  <c r="BC22" i="2"/>
  <c r="BC24" i="2" s="1"/>
  <c r="BB22" i="2"/>
  <c r="BB24" i="2" s="1"/>
  <c r="BA22" i="2"/>
  <c r="BA24" i="2" s="1"/>
  <c r="AZ22" i="2"/>
  <c r="AZ24" i="2" s="1"/>
  <c r="AY22" i="2"/>
  <c r="AY24" i="2" s="1"/>
  <c r="AX22" i="2"/>
  <c r="AX24" i="2" s="1"/>
  <c r="AW22" i="2"/>
  <c r="AW24" i="2" s="1"/>
  <c r="AV22" i="2"/>
  <c r="AV24" i="2" s="1"/>
  <c r="AU22" i="2"/>
  <c r="AU24" i="2" s="1"/>
  <c r="AS22" i="2"/>
  <c r="AS24" i="2" s="1"/>
  <c r="AR22" i="2"/>
  <c r="AR24" i="2" s="1"/>
  <c r="AQ22" i="2"/>
  <c r="AQ24" i="2" s="1"/>
  <c r="AP22" i="2"/>
  <c r="AP24" i="2" s="1"/>
  <c r="AO22" i="2"/>
  <c r="AO24" i="2" s="1"/>
  <c r="AN22" i="2"/>
  <c r="AN24" i="2" s="1"/>
  <c r="AM22" i="2"/>
  <c r="AM24" i="2" s="1"/>
  <c r="AL22" i="2"/>
  <c r="AL24" i="2" s="1"/>
  <c r="AK22" i="2"/>
  <c r="AK24" i="2" s="1"/>
  <c r="AI22" i="2"/>
  <c r="AI24" i="2" s="1"/>
  <c r="AH22" i="2"/>
  <c r="AH24" i="2" s="1"/>
  <c r="AG22" i="2"/>
  <c r="AG24" i="2" s="1"/>
  <c r="AF22" i="2"/>
  <c r="AF24" i="2" s="1"/>
  <c r="AE22" i="2"/>
  <c r="AE24" i="2" s="1"/>
  <c r="AD22" i="2"/>
  <c r="AD24" i="2" s="1"/>
  <c r="AC22" i="2"/>
  <c r="AC24" i="2" s="1"/>
  <c r="AB22" i="2"/>
  <c r="AB24" i="2" s="1"/>
  <c r="AA22" i="2"/>
  <c r="AA24" i="2" s="1"/>
  <c r="BM20" i="2"/>
  <c r="BL20" i="2"/>
  <c r="BK20" i="2"/>
  <c r="BJ20" i="2"/>
  <c r="BI20" i="2"/>
  <c r="BH20" i="2"/>
  <c r="BG20" i="2"/>
  <c r="BF20" i="2"/>
  <c r="BE20" i="2"/>
  <c r="BC20" i="2"/>
  <c r="BB20" i="2"/>
  <c r="BA20" i="2"/>
  <c r="AZ20" i="2"/>
  <c r="AY20" i="2"/>
  <c r="AX20" i="2"/>
  <c r="AW20" i="2"/>
  <c r="AV20" i="2"/>
  <c r="AU20" i="2"/>
  <c r="AS20" i="2"/>
  <c r="AR20" i="2"/>
  <c r="AQ20" i="2"/>
  <c r="AP20" i="2"/>
  <c r="AO20" i="2"/>
  <c r="AN20" i="2"/>
  <c r="AM20" i="2"/>
  <c r="AL20" i="2"/>
  <c r="AK20" i="2"/>
  <c r="AI20" i="2"/>
  <c r="AH20" i="2"/>
  <c r="AG20" i="2"/>
  <c r="AF20" i="2"/>
  <c r="AE20" i="2"/>
  <c r="AD20" i="2"/>
  <c r="AC20" i="2"/>
  <c r="AB20" i="2"/>
  <c r="AA20" i="2"/>
  <c r="BM16" i="2"/>
  <c r="BM25" i="2" s="1"/>
  <c r="BL16" i="2"/>
  <c r="BL25" i="2" s="1"/>
  <c r="BK16" i="2"/>
  <c r="BK25" i="2" s="1"/>
  <c r="BJ16" i="2"/>
  <c r="BJ23" i="2" s="1"/>
  <c r="BI16" i="2"/>
  <c r="BI25" i="2" s="1"/>
  <c r="BH16" i="2"/>
  <c r="BH25" i="2" s="1"/>
  <c r="BG16" i="2"/>
  <c r="BG25" i="2" s="1"/>
  <c r="BF16" i="2"/>
  <c r="BF23" i="2" s="1"/>
  <c r="BE16" i="2"/>
  <c r="BE25" i="2" s="1"/>
  <c r="BC16" i="2"/>
  <c r="BC25" i="2" s="1"/>
  <c r="BB16" i="2"/>
  <c r="BB25" i="2" s="1"/>
  <c r="BA16" i="2"/>
  <c r="BA25" i="2" s="1"/>
  <c r="AZ16" i="2"/>
  <c r="AZ25" i="2" s="1"/>
  <c r="AY16" i="2"/>
  <c r="AY25" i="2" s="1"/>
  <c r="AX16" i="2"/>
  <c r="AX25" i="2" s="1"/>
  <c r="AW16" i="2"/>
  <c r="AW25" i="2" s="1"/>
  <c r="AV16" i="2"/>
  <c r="AV25" i="2" s="1"/>
  <c r="AU16" i="2"/>
  <c r="AU25" i="2" s="1"/>
  <c r="AS16" i="2"/>
  <c r="AS25" i="2" s="1"/>
  <c r="AR16" i="2"/>
  <c r="AR23" i="2" s="1"/>
  <c r="AQ16" i="2"/>
  <c r="AQ25" i="2" s="1"/>
  <c r="AP16" i="2"/>
  <c r="AP25" i="2" s="1"/>
  <c r="AO16" i="2"/>
  <c r="AO25" i="2" s="1"/>
  <c r="AN16" i="2"/>
  <c r="AN23" i="2" s="1"/>
  <c r="AM16" i="2"/>
  <c r="AM25" i="2" s="1"/>
  <c r="AL16" i="2"/>
  <c r="AL25" i="2" s="1"/>
  <c r="AK16" i="2"/>
  <c r="AK25" i="2" s="1"/>
  <c r="AI16" i="2"/>
  <c r="AI25" i="2" s="1"/>
  <c r="AH16" i="2"/>
  <c r="AH25" i="2" s="1"/>
  <c r="AG16" i="2"/>
  <c r="AG25" i="2" s="1"/>
  <c r="AF16" i="2"/>
  <c r="AF25" i="2" s="1"/>
  <c r="AE16" i="2"/>
  <c r="AE25" i="2" s="1"/>
  <c r="AD16" i="2"/>
  <c r="AD25" i="2" s="1"/>
  <c r="AC16" i="2"/>
  <c r="AC25" i="2" s="1"/>
  <c r="AB16" i="2"/>
  <c r="AB25" i="2" s="1"/>
  <c r="AA16" i="2"/>
  <c r="AA23" i="2" s="1"/>
  <c r="BM14" i="2"/>
  <c r="BL14" i="2"/>
  <c r="BK14" i="2"/>
  <c r="BJ14" i="2"/>
  <c r="BI14" i="2"/>
  <c r="BH14" i="2"/>
  <c r="BG14" i="2"/>
  <c r="BF14" i="2"/>
  <c r="BE14" i="2"/>
  <c r="BC14" i="2"/>
  <c r="BB14" i="2"/>
  <c r="BA14" i="2"/>
  <c r="AZ14" i="2"/>
  <c r="AY14" i="2"/>
  <c r="AX14" i="2"/>
  <c r="AW14" i="2"/>
  <c r="AV14" i="2"/>
  <c r="AU14" i="2"/>
  <c r="AS14" i="2"/>
  <c r="AR14" i="2"/>
  <c r="AQ14" i="2"/>
  <c r="AP14" i="2"/>
  <c r="AO14" i="2"/>
  <c r="AN14" i="2"/>
  <c r="AM14" i="2"/>
  <c r="AL14" i="2"/>
  <c r="AK14" i="2"/>
  <c r="AI14" i="2"/>
  <c r="AH14" i="2"/>
  <c r="AG14" i="2"/>
  <c r="AF14" i="2"/>
  <c r="AE14" i="2"/>
  <c r="AD14" i="2"/>
  <c r="AC14" i="2"/>
  <c r="AB14" i="2"/>
  <c r="AA14" i="2"/>
  <c r="BM13" i="2"/>
  <c r="BL13" i="2"/>
  <c r="BK13" i="2"/>
  <c r="BJ13" i="2"/>
  <c r="BI13" i="2"/>
  <c r="BH13" i="2"/>
  <c r="BG13" i="2"/>
  <c r="BF13" i="2"/>
  <c r="BE13" i="2"/>
  <c r="BC13" i="2"/>
  <c r="BB13" i="2"/>
  <c r="BA13" i="2"/>
  <c r="AZ13" i="2"/>
  <c r="AY13" i="2"/>
  <c r="AX13" i="2"/>
  <c r="AW13" i="2"/>
  <c r="AV13" i="2"/>
  <c r="AU13" i="2"/>
  <c r="AS13" i="2"/>
  <c r="AR13" i="2"/>
  <c r="AQ13" i="2"/>
  <c r="AP13" i="2"/>
  <c r="AO13" i="2"/>
  <c r="AN13" i="2"/>
  <c r="AM13" i="2"/>
  <c r="AL13" i="2"/>
  <c r="AK13" i="2"/>
  <c r="AI13" i="2"/>
  <c r="AH13" i="2"/>
  <c r="AG13" i="2"/>
  <c r="AF13" i="2"/>
  <c r="AE13" i="2"/>
  <c r="AD13" i="2"/>
  <c r="AC13" i="2"/>
  <c r="AB13" i="2"/>
  <c r="AA13" i="2"/>
  <c r="S32" i="2" l="1"/>
  <c r="S57" i="2" s="1"/>
  <c r="S80" i="2" s="1"/>
  <c r="S83" i="2" s="1"/>
  <c r="S82" i="2" s="1"/>
  <c r="O69" i="2"/>
  <c r="O67" i="2"/>
  <c r="AW23" i="2"/>
  <c r="AN25" i="2"/>
  <c r="AE23" i="2"/>
  <c r="BF25" i="2"/>
  <c r="AI23" i="2"/>
  <c r="BA23" i="2"/>
  <c r="AA25" i="2"/>
  <c r="AR25" i="2"/>
  <c r="BJ25" i="2"/>
  <c r="O32" i="2"/>
  <c r="AB23" i="2"/>
  <c r="AF23" i="2"/>
  <c r="AK23" i="2"/>
  <c r="AO23" i="2"/>
  <c r="AS23" i="2"/>
  <c r="AX23" i="2"/>
  <c r="BB23" i="2"/>
  <c r="BG23" i="2"/>
  <c r="BK23" i="2"/>
  <c r="AC23" i="2"/>
  <c r="AG23" i="2"/>
  <c r="AL23" i="2"/>
  <c r="AP23" i="2"/>
  <c r="AU23" i="2"/>
  <c r="AY23" i="2"/>
  <c r="BC23" i="2"/>
  <c r="BH23" i="2"/>
  <c r="BL23" i="2"/>
  <c r="AD23" i="2"/>
  <c r="AH23" i="2"/>
  <c r="AM23" i="2"/>
  <c r="AQ23" i="2"/>
  <c r="AV23" i="2"/>
  <c r="AZ23" i="2"/>
  <c r="BE23" i="2"/>
  <c r="BI23" i="2"/>
  <c r="BM23" i="2"/>
  <c r="K40" i="2" l="1"/>
  <c r="T40" i="2" s="1"/>
  <c r="J40" i="2"/>
  <c r="O40" i="2" l="1"/>
  <c r="K39" i="2" l="1"/>
  <c r="T39" i="2" s="1"/>
  <c r="J39" i="2"/>
  <c r="O39" i="2" l="1"/>
  <c r="K72" i="2"/>
  <c r="W72" i="2" s="1"/>
  <c r="J72" i="2"/>
  <c r="K75" i="2"/>
  <c r="W75" i="2" s="1"/>
  <c r="J75" i="2"/>
  <c r="K74" i="2"/>
  <c r="W74" i="2" s="1"/>
  <c r="J74" i="2"/>
  <c r="K71" i="2"/>
  <c r="V71" i="2" s="1"/>
  <c r="J71" i="2"/>
  <c r="K45" i="2"/>
  <c r="U45" i="2" s="1"/>
  <c r="J45" i="2"/>
  <c r="K46" i="2"/>
  <c r="U46" i="2" s="1"/>
  <c r="J46" i="2"/>
  <c r="K68" i="2"/>
  <c r="T68" i="2" s="1"/>
  <c r="T78" i="2" s="1"/>
  <c r="T79" i="2" s="1"/>
  <c r="J68" i="2"/>
  <c r="K36" i="2"/>
  <c r="R36" i="2" s="1"/>
  <c r="J36" i="2"/>
  <c r="O68" i="2" l="1"/>
  <c r="O46" i="2"/>
  <c r="O72" i="2"/>
  <c r="O75" i="2"/>
  <c r="O74" i="2"/>
  <c r="O71" i="2"/>
  <c r="O45" i="2"/>
  <c r="O36" i="2"/>
  <c r="L41" i="1" l="1"/>
  <c r="J41" i="1"/>
  <c r="H41" i="1"/>
  <c r="F41" i="1"/>
  <c r="D41" i="1"/>
  <c r="B41" i="1"/>
  <c r="N40" i="1"/>
  <c r="N39" i="1"/>
  <c r="N38" i="1"/>
  <c r="N37" i="1"/>
  <c r="K47" i="2"/>
  <c r="V47" i="2" s="1"/>
  <c r="K49" i="2"/>
  <c r="V49" i="2" s="1"/>
  <c r="K44" i="2"/>
  <c r="U44" i="2" s="1"/>
  <c r="K42" i="2"/>
  <c r="U42" i="2" s="1"/>
  <c r="K38" i="2"/>
  <c r="T38" i="2" s="1"/>
  <c r="K66" i="2"/>
  <c r="K51" i="2"/>
  <c r="W51" i="2" s="1"/>
  <c r="K35" i="2"/>
  <c r="R66" i="2" l="1"/>
  <c r="R78" i="2" s="1"/>
  <c r="R79" i="2" s="1"/>
  <c r="R35" i="2"/>
  <c r="R57" i="2" s="1"/>
  <c r="N41" i="1"/>
  <c r="R80" i="2" l="1"/>
  <c r="R83" i="2" s="1"/>
  <c r="R82" i="2" s="1"/>
  <c r="K77" i="2"/>
  <c r="W77" i="2" s="1"/>
  <c r="J77" i="2"/>
  <c r="K43" i="2"/>
  <c r="U43" i="2" s="1"/>
  <c r="U57" i="2" s="1"/>
  <c r="U80" i="2" s="1"/>
  <c r="U83" i="2" s="1"/>
  <c r="U82" i="2" s="1"/>
  <c r="K48" i="2"/>
  <c r="V48" i="2" s="1"/>
  <c r="V57" i="2" s="1"/>
  <c r="K50" i="2"/>
  <c r="W50" i="2" s="1"/>
  <c r="W57" i="2" s="1"/>
  <c r="K41" i="2"/>
  <c r="K70" i="2"/>
  <c r="K73" i="2"/>
  <c r="V73" i="2" s="1"/>
  <c r="K76" i="2"/>
  <c r="W76" i="2" s="1"/>
  <c r="W78" i="2" s="1"/>
  <c r="W79" i="2" s="1"/>
  <c r="W80" i="2" s="1"/>
  <c r="W83" i="2" s="1"/>
  <c r="W82" i="2" s="1"/>
  <c r="J43" i="2"/>
  <c r="J48" i="2"/>
  <c r="J50" i="2"/>
  <c r="J41" i="2"/>
  <c r="J70" i="2"/>
  <c r="J73" i="2"/>
  <c r="J76" i="2"/>
  <c r="J47" i="2"/>
  <c r="O47" i="2" s="1"/>
  <c r="J49" i="2"/>
  <c r="O49" i="2" s="1"/>
  <c r="J44" i="2"/>
  <c r="O44" i="2" s="1"/>
  <c r="J42" i="2"/>
  <c r="O42" i="2" s="1"/>
  <c r="J38" i="2"/>
  <c r="O38" i="2" s="1"/>
  <c r="J66" i="2"/>
  <c r="J51" i="2"/>
  <c r="O51" i="2" s="1"/>
  <c r="J35" i="2"/>
  <c r="J57" i="2" l="1"/>
  <c r="V70" i="2"/>
  <c r="V78" i="2" s="1"/>
  <c r="V79" i="2" s="1"/>
  <c r="V80" i="2" s="1"/>
  <c r="V83" i="2" s="1"/>
  <c r="V82" i="2" s="1"/>
  <c r="K78" i="2"/>
  <c r="K79" i="2" s="1"/>
  <c r="O66" i="2"/>
  <c r="J78" i="2"/>
  <c r="J79" i="2" s="1"/>
  <c r="T41" i="2"/>
  <c r="T57" i="2" s="1"/>
  <c r="T80" i="2" s="1"/>
  <c r="T83" i="2" s="1"/>
  <c r="T82" i="2" s="1"/>
  <c r="K57" i="2"/>
  <c r="O35" i="2"/>
  <c r="O73" i="2"/>
  <c r="O41" i="2"/>
  <c r="O43" i="2"/>
  <c r="O76" i="2"/>
  <c r="O70" i="2"/>
  <c r="O50" i="2"/>
  <c r="O48" i="2"/>
  <c r="O77" i="2"/>
  <c r="K80" i="2" l="1"/>
  <c r="J80" i="2"/>
  <c r="O57" i="2"/>
  <c r="O78" i="2"/>
  <c r="O79" i="2" s="1"/>
  <c r="AA79" i="2"/>
  <c r="AB79" i="2"/>
  <c r="AC79" i="2"/>
  <c r="AD79" i="2"/>
  <c r="AE79" i="2"/>
  <c r="AF79" i="2"/>
  <c r="AG79" i="2"/>
  <c r="AH79" i="2"/>
  <c r="AI79" i="2"/>
  <c r="AK79" i="2"/>
  <c r="AL79" i="2"/>
  <c r="AM79" i="2"/>
  <c r="AN79" i="2"/>
  <c r="AO79" i="2"/>
  <c r="AP79" i="2"/>
  <c r="AQ79" i="2"/>
  <c r="AR79" i="2"/>
  <c r="AS79" i="2"/>
  <c r="AU79" i="2"/>
  <c r="AV79" i="2"/>
  <c r="AW79" i="2"/>
  <c r="AX79" i="2"/>
  <c r="AY79" i="2"/>
  <c r="AZ79" i="2"/>
  <c r="BA79" i="2"/>
  <c r="BB79" i="2"/>
  <c r="BC79" i="2"/>
  <c r="BE79" i="2"/>
  <c r="BF79" i="2"/>
  <c r="BG79" i="2"/>
  <c r="BH79" i="2"/>
  <c r="BI79" i="2"/>
  <c r="BJ79" i="2"/>
  <c r="BK79" i="2"/>
  <c r="BL79" i="2"/>
  <c r="BM79" i="2"/>
  <c r="BO79" i="2"/>
  <c r="BP79" i="2"/>
  <c r="BQ79" i="2"/>
  <c r="BR79" i="2"/>
  <c r="BS79" i="2"/>
  <c r="BT79" i="2"/>
  <c r="BU79" i="2"/>
  <c r="BV79" i="2"/>
  <c r="BW79" i="2"/>
  <c r="O80" i="2" l="1"/>
  <c r="BM80" i="2"/>
  <c r="BL80" i="2"/>
  <c r="BK80" i="2"/>
  <c r="BJ80" i="2"/>
  <c r="BI80" i="2"/>
  <c r="BH80" i="2"/>
  <c r="BG80" i="2"/>
  <c r="BF80" i="2"/>
  <c r="BE80" i="2"/>
  <c r="BC80" i="2"/>
  <c r="BB80" i="2"/>
  <c r="BA80" i="2"/>
  <c r="AZ80" i="2"/>
  <c r="AY80" i="2"/>
  <c r="AX80" i="2"/>
  <c r="AW80" i="2"/>
  <c r="AV80" i="2"/>
  <c r="AU80" i="2"/>
  <c r="AS80" i="2"/>
  <c r="AR80" i="2"/>
  <c r="AQ80" i="2"/>
  <c r="AP80" i="2"/>
  <c r="AO80" i="2"/>
  <c r="AN80" i="2"/>
  <c r="AM80" i="2"/>
  <c r="AL80" i="2"/>
  <c r="AK80" i="2"/>
  <c r="AI80" i="2"/>
  <c r="AH80" i="2"/>
  <c r="AG80" i="2"/>
  <c r="AF80" i="2"/>
  <c r="AE80" i="2"/>
  <c r="AD80" i="2"/>
  <c r="AC80" i="2"/>
  <c r="AB80" i="2"/>
  <c r="AA80" i="2"/>
  <c r="BW77" i="2"/>
  <c r="BV77" i="2"/>
  <c r="BU77" i="2"/>
  <c r="BT77" i="2"/>
  <c r="BS77" i="2"/>
  <c r="BR77" i="2"/>
  <c r="BQ77" i="2"/>
  <c r="BP77" i="2"/>
  <c r="BO77" i="2"/>
  <c r="BM77" i="2"/>
  <c r="BL77" i="2"/>
  <c r="BK77" i="2"/>
  <c r="BJ77" i="2"/>
  <c r="BI77" i="2"/>
  <c r="BH77" i="2"/>
  <c r="BG77" i="2"/>
  <c r="BF77" i="2"/>
  <c r="BE77" i="2"/>
  <c r="BC77" i="2"/>
  <c r="BB77" i="2"/>
  <c r="BA77" i="2"/>
  <c r="AZ77" i="2"/>
  <c r="AY77" i="2"/>
  <c r="AX77" i="2"/>
  <c r="AW77" i="2"/>
  <c r="AV77" i="2"/>
  <c r="AU77" i="2"/>
  <c r="AS77" i="2"/>
  <c r="AR77" i="2"/>
  <c r="AQ77" i="2"/>
  <c r="AP77" i="2"/>
  <c r="AO77" i="2"/>
  <c r="AN77" i="2"/>
  <c r="AM77" i="2"/>
  <c r="AL77" i="2"/>
  <c r="AK77" i="2"/>
  <c r="AI77" i="2"/>
  <c r="AH77" i="2"/>
  <c r="AG77" i="2"/>
  <c r="AF77" i="2"/>
  <c r="AE77" i="2"/>
  <c r="AD77" i="2"/>
  <c r="AC77" i="2"/>
  <c r="AB77" i="2"/>
  <c r="AA77" i="2"/>
  <c r="BM57" i="2"/>
  <c r="BL57" i="2"/>
  <c r="BK57" i="2"/>
  <c r="BJ57" i="2"/>
  <c r="BI57" i="2"/>
  <c r="BH57" i="2"/>
  <c r="BG57" i="2"/>
  <c r="BF57" i="2"/>
  <c r="BE57" i="2"/>
  <c r="BC57" i="2"/>
  <c r="BB57" i="2"/>
  <c r="BA57" i="2"/>
  <c r="AZ57" i="2"/>
  <c r="AY57" i="2"/>
  <c r="AX57" i="2"/>
  <c r="AW57" i="2"/>
  <c r="AV57" i="2"/>
  <c r="AU57" i="2"/>
  <c r="AS57" i="2"/>
  <c r="AR57" i="2"/>
  <c r="AQ57" i="2"/>
  <c r="AP57" i="2"/>
  <c r="AO57" i="2"/>
  <c r="AN57" i="2"/>
  <c r="AM57" i="2"/>
  <c r="AL57" i="2"/>
  <c r="AK57" i="2"/>
  <c r="AI57" i="2"/>
  <c r="AH57" i="2"/>
  <c r="AG57" i="2"/>
  <c r="AF57" i="2"/>
  <c r="AE57" i="2"/>
  <c r="AD57" i="2"/>
  <c r="AC57" i="2"/>
  <c r="AB57" i="2"/>
  <c r="AA57" i="2"/>
  <c r="BM43" i="2"/>
  <c r="BL43" i="2"/>
  <c r="BK43" i="2"/>
  <c r="BJ43" i="2"/>
  <c r="BI43" i="2"/>
  <c r="BH43" i="2"/>
  <c r="BG43" i="2"/>
  <c r="BF43" i="2"/>
  <c r="BE43" i="2"/>
  <c r="BC43" i="2"/>
  <c r="BB43" i="2"/>
  <c r="BA43" i="2"/>
  <c r="AZ43" i="2"/>
  <c r="AY43" i="2"/>
  <c r="AX43" i="2"/>
  <c r="AW43" i="2"/>
  <c r="AV43" i="2"/>
  <c r="AU43" i="2"/>
  <c r="AS43" i="2"/>
  <c r="AR43" i="2"/>
  <c r="AQ43" i="2"/>
  <c r="AP43" i="2"/>
  <c r="AO43" i="2"/>
  <c r="AN43" i="2"/>
  <c r="AM43" i="2"/>
  <c r="AL43" i="2"/>
  <c r="AK43" i="2"/>
  <c r="AI43" i="2"/>
  <c r="AH43" i="2"/>
  <c r="AG43" i="2"/>
  <c r="AF43" i="2"/>
  <c r="AE43" i="2"/>
  <c r="AD43" i="2"/>
  <c r="AC43" i="2"/>
  <c r="AB43" i="2"/>
  <c r="AA43" i="2"/>
  <c r="B8" i="2"/>
  <c r="C8" i="2" s="1"/>
  <c r="D8" i="2" s="1"/>
  <c r="E8" i="2" s="1"/>
  <c r="F8" i="2" s="1"/>
  <c r="G8" i="2" s="1"/>
  <c r="H8" i="2" s="1"/>
  <c r="I8" i="2" s="1"/>
  <c r="J8" i="2" s="1"/>
  <c r="K8" i="2" s="1"/>
  <c r="L8" i="2" s="1"/>
  <c r="M8" i="2" s="1"/>
  <c r="N8" i="2" s="1"/>
  <c r="O8" i="2" s="1"/>
  <c r="P8" i="2" s="1"/>
  <c r="Q8" i="2" s="1"/>
  <c r="R8" i="2" s="1"/>
  <c r="S8" i="2" s="1"/>
  <c r="T8" i="2" s="1"/>
  <c r="U8" i="2" s="1"/>
  <c r="V8" i="2" s="1"/>
  <c r="W8" i="2" s="1"/>
  <c r="Q5" i="2"/>
  <c r="R5" i="2" s="1"/>
  <c r="C21" i="1"/>
  <c r="D21" i="1" s="1"/>
  <c r="E21" i="1" s="1"/>
  <c r="F21" i="1" s="1"/>
  <c r="G21" i="1" s="1"/>
  <c r="H21" i="1" s="1"/>
  <c r="I21" i="1" s="1"/>
  <c r="J21" i="1" s="1"/>
  <c r="K21" i="1" s="1"/>
  <c r="L21" i="1" s="1"/>
  <c r="M21" i="1" s="1"/>
  <c r="N21" i="1" s="1"/>
  <c r="O21" i="1" s="1"/>
  <c r="P21" i="1" s="1"/>
  <c r="Q21" i="1" s="1"/>
  <c r="R21" i="1" s="1"/>
  <c r="S21" i="1" s="1"/>
  <c r="T21" i="1" s="1"/>
  <c r="U21" i="1" s="1"/>
  <c r="V21" i="1" s="1"/>
  <c r="W21" i="1" s="1"/>
  <c r="X21" i="1" s="1"/>
  <c r="Y21" i="1" s="1"/>
  <c r="Z21" i="1" s="1"/>
  <c r="AA21" i="1" s="1"/>
  <c r="AB21" i="1" s="1"/>
  <c r="AC21" i="1" s="1"/>
  <c r="AD21" i="1" s="1"/>
  <c r="AE21" i="1" s="1"/>
  <c r="AF21" i="1" s="1"/>
  <c r="AG21" i="1" s="1"/>
  <c r="AH21" i="1" s="1"/>
  <c r="AI21" i="1" s="1"/>
  <c r="AJ21" i="1" s="1"/>
  <c r="AK21" i="1" s="1"/>
  <c r="AL21" i="1" s="1"/>
  <c r="AM21" i="1" s="1"/>
  <c r="AN21" i="1" s="1"/>
  <c r="AO21" i="1" s="1"/>
  <c r="AP21" i="1" s="1"/>
  <c r="AQ21" i="1" s="1"/>
  <c r="AR21" i="1" s="1"/>
  <c r="AS21" i="1" s="1"/>
  <c r="AT21" i="1" s="1"/>
  <c r="AU21" i="1" s="1"/>
  <c r="AV21" i="1" s="1"/>
  <c r="AW21" i="1" s="1"/>
  <c r="AX21" i="1" s="1"/>
  <c r="AY21" i="1" s="1"/>
  <c r="AZ21" i="1" s="1"/>
  <c r="BA21" i="1" s="1"/>
  <c r="S5" i="2" l="1"/>
  <c r="T5" i="2" l="1"/>
  <c r="U5" i="2" l="1"/>
  <c r="V5" i="2" s="1"/>
  <c r="W5" i="2" s="1"/>
</calcChain>
</file>

<file path=xl/sharedStrings.xml><?xml version="1.0" encoding="utf-8"?>
<sst xmlns="http://schemas.openxmlformats.org/spreadsheetml/2006/main" count="446" uniqueCount="197">
  <si>
    <t>"Затверджую"</t>
  </si>
  <si>
    <t>Ректор Уманського національного університету садівництва</t>
  </si>
  <si>
    <t>"_______"___________________________  20_____ р.</t>
  </si>
  <si>
    <t>Міністерство освіти і науки України</t>
  </si>
  <si>
    <t>Уманський національний університет садівництва</t>
  </si>
  <si>
    <t>НАВЧАЛЬНИЙ ПЛАН</t>
  </si>
  <si>
    <t>І . ГРАФІК НАВЧАЛЬНОГО ПРОЦЕСУ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</si>
  <si>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</si>
  <si>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</si>
  <si>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</si>
  <si>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</si>
  <si>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</si>
  <si>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</si>
  <si>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</si>
  <si>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</si>
  <si>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</si>
  <si>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</si>
  <si>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</si>
  <si>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</si>
  <si>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</si>
  <si>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I</t>
  </si>
  <si>
    <t>II</t>
  </si>
  <si>
    <t>III</t>
  </si>
  <si>
    <t>IV</t>
  </si>
  <si>
    <t>ПАр – захист випускної кваліфікаційної роботи,  дипломного проекту (роботи); ВР – виконання  випускної кваліфікаційної роботи,  дипломного проекту (роботи).</t>
  </si>
  <si>
    <t>Теоретичне 
навчання</t>
  </si>
  <si>
    <t>Екзаменаційна 
сесія</t>
  </si>
  <si>
    <t>Практика</t>
  </si>
  <si>
    <t>Виконання дипломного проекту 
(роботи)</t>
  </si>
  <si>
    <t>Підсумкова атестація</t>
  </si>
  <si>
    <t>Канікули</t>
  </si>
  <si>
    <t>Усього</t>
  </si>
  <si>
    <t>Вид та назва
 практики</t>
  </si>
  <si>
    <t>Семестр</t>
  </si>
  <si>
    <t>Тижні</t>
  </si>
  <si>
    <t>Разом</t>
  </si>
  <si>
    <t>"Схвалено"</t>
  </si>
  <si>
    <t>Вченою Радою Уманського національного університету садівництва</t>
  </si>
  <si>
    <t>протокол №  ___</t>
  </si>
  <si>
    <t>від "_______"___________________________  20_____ р.</t>
  </si>
  <si>
    <r>
      <t>ПОЗНАЧЕННЯ:</t>
    </r>
    <r>
      <rPr>
        <sz val="12"/>
        <rFont val="Times New Roman"/>
        <family val="1"/>
        <charset val="204"/>
      </rPr>
      <t xml:space="preserve"> Т – теоретичне навчання; С – екзаменаційна сесія; П – практика; К – канікули; ПАі – підсумкова атестація(екзамен); </t>
    </r>
  </si>
  <si>
    <t>V. ПЛАН НАВЧАЛЬНОГО ПРОЦЕСУ</t>
  </si>
  <si>
    <t>№ п/п</t>
  </si>
  <si>
    <t>Розподіл за семестрами</t>
  </si>
  <si>
    <t>Кількість кредитів ЄКТС</t>
  </si>
  <si>
    <t>Кількість годин</t>
  </si>
  <si>
    <t>Розподіл годин на тиждень за курсами і семестрами</t>
  </si>
  <si>
    <t>екзамени</t>
  </si>
  <si>
    <t>заліки</t>
  </si>
  <si>
    <t>курсові</t>
  </si>
  <si>
    <t>загальний обсяг</t>
  </si>
  <si>
    <t>аудиторних</t>
  </si>
  <si>
    <t>самостійна робота</t>
  </si>
  <si>
    <t>I курс</t>
  </si>
  <si>
    <t>II курс</t>
  </si>
  <si>
    <t>III курс</t>
  </si>
  <si>
    <t>IV курс</t>
  </si>
  <si>
    <t xml:space="preserve"> </t>
  </si>
  <si>
    <t>проекти</t>
  </si>
  <si>
    <t>роботи</t>
  </si>
  <si>
    <t>всього</t>
  </si>
  <si>
    <t>у тому числі:</t>
  </si>
  <si>
    <t>семестри</t>
  </si>
  <si>
    <t>лекції</t>
  </si>
  <si>
    <t>лабораторні</t>
  </si>
  <si>
    <t>практичні</t>
  </si>
  <si>
    <t>Іспит</t>
  </si>
  <si>
    <t>Залік</t>
  </si>
  <si>
    <t>Курсовий проект</t>
  </si>
  <si>
    <t>Курсова робота</t>
  </si>
  <si>
    <t>Р  Г  Р</t>
  </si>
  <si>
    <t>кількість тижнів в семестрі</t>
  </si>
  <si>
    <t xml:space="preserve">ВСЬОГО </t>
  </si>
  <si>
    <t>Кількість тижнів в семестрі</t>
  </si>
  <si>
    <t>Кількість аудиторних годин на семестр</t>
  </si>
  <si>
    <t>Кількість аудиторних годин на тиждень</t>
  </si>
  <si>
    <t>Кількість кредитів ECTS</t>
  </si>
  <si>
    <t>Кількість екзаменів</t>
  </si>
  <si>
    <t>Кількість заліків</t>
  </si>
  <si>
    <t>Кількість курсових робіт</t>
  </si>
  <si>
    <t>Навчальний план складено у відповідності до __________________________________________________________  (назва стандарту, за наявності)</t>
  </si>
  <si>
    <t>а також згідно вимог ___________________________________________________________________  (назва професійного стандарту, за наявності)</t>
  </si>
  <si>
    <t>"Погоджено"</t>
  </si>
  <si>
    <t>розрахункові роботи</t>
  </si>
  <si>
    <t>гербарії</t>
  </si>
  <si>
    <t>Навчальна практика</t>
  </si>
  <si>
    <t>Виробнича практика</t>
  </si>
  <si>
    <t xml:space="preserve">"____" _______________ 20___ р. </t>
  </si>
  <si>
    <r>
      <t>Затверджено на засіданні Вченої ради _____</t>
    </r>
    <r>
      <rPr>
        <u/>
        <sz val="12"/>
        <rFont val="Times New Roman"/>
        <family val="1"/>
        <charset val="204"/>
      </rPr>
      <t>(факультету)</t>
    </r>
    <r>
      <rPr>
        <sz val="12"/>
        <rFont val="Times New Roman"/>
        <family val="1"/>
        <charset val="204"/>
      </rPr>
      <t xml:space="preserve">_____________________________ </t>
    </r>
  </si>
  <si>
    <t>Проректор з науково-</t>
  </si>
  <si>
    <t>Кредити</t>
  </si>
  <si>
    <t xml:space="preserve">       II. ЗВЕДЕНІ ДАНІ ПРО БЮДЖЕТ ЧАСУ, тижні                                                            ІІІ. ПРАКТИКА                                                                             IV. ПІДСУМКОВА АТЕСТАЦІЯ</t>
  </si>
  <si>
    <t>1. ОБОВ'ЯЗКОВІ НАВЧАЛЬНІ ДИСЦИПЛІНИ</t>
  </si>
  <si>
    <t>Разом за обов'язковою частиною</t>
  </si>
  <si>
    <t>Разом за вибірковою частиною</t>
  </si>
  <si>
    <t>Т</t>
  </si>
  <si>
    <t>С</t>
  </si>
  <si>
    <t>К</t>
  </si>
  <si>
    <t>П</t>
  </si>
  <si>
    <t>навчальна</t>
  </si>
  <si>
    <t>виробнича</t>
  </si>
  <si>
    <t xml:space="preserve">Іноземна мова </t>
  </si>
  <si>
    <t>Історія та культура України</t>
  </si>
  <si>
    <t>Фізичне виховання</t>
  </si>
  <si>
    <t>Українська мова</t>
  </si>
  <si>
    <t>Хімія</t>
  </si>
  <si>
    <t>Біотехнологія декоративних рослин</t>
  </si>
  <si>
    <t>Ботаніка</t>
  </si>
  <si>
    <t>Геодезія</t>
  </si>
  <si>
    <t>Озеленення населених місць</t>
  </si>
  <si>
    <t>Захист зелених насаджень</t>
  </si>
  <si>
    <t>Декоративні рослини закритого грунту та аранжування</t>
  </si>
  <si>
    <t>Ландшафтна архітектура</t>
  </si>
  <si>
    <t>Садово-паркове будівництво</t>
  </si>
  <si>
    <t>Основи містобудування</t>
  </si>
  <si>
    <t>Луківництво і газони</t>
  </si>
  <si>
    <t>Квітникарство</t>
  </si>
  <si>
    <t>Ландшафтна таксація</t>
  </si>
  <si>
    <t>Політологія</t>
  </si>
  <si>
    <t>Топіарне мистецтво</t>
  </si>
  <si>
    <t>Урбоекологія і фітомеліорація</t>
  </si>
  <si>
    <t>з галузі знань   20 - аграрні науки та продовольство</t>
  </si>
  <si>
    <t>за спеціальністю   206  "Садово-паркове господарство"</t>
  </si>
  <si>
    <t>за формою навчання       денна</t>
  </si>
  <si>
    <t>4д</t>
  </si>
  <si>
    <t>Філософія</t>
  </si>
  <si>
    <t xml:space="preserve">Фізіологія рослин </t>
  </si>
  <si>
    <t>Безпека життєдіяльності: Безпека життєдіяльності</t>
  </si>
  <si>
    <t>Безпека життєдіяльності: Основи охорони праці</t>
  </si>
  <si>
    <t xml:space="preserve">Дендрологія </t>
  </si>
  <si>
    <t>Дендрологія (декоративна)</t>
  </si>
  <si>
    <t>Іженерне обладнання садово-паркових обʼєктів</t>
  </si>
  <si>
    <t>Декоративні розсадники та насінництво</t>
  </si>
  <si>
    <t>Організація садово-паркового господарства</t>
  </si>
  <si>
    <t>Інвентаризація садово-паркових обʼєктів</t>
  </si>
  <si>
    <t>Інтродукція та адаптація декоративних рослин</t>
  </si>
  <si>
    <t>Кваліфікація: бакалавр з садово-паркового господарства</t>
  </si>
  <si>
    <t>Лікарські рослини</t>
  </si>
  <si>
    <t>Кваліфікаційна робота</t>
  </si>
  <si>
    <t>ВР</t>
  </si>
  <si>
    <t xml:space="preserve"> ПАр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</si>
  <si>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</si>
  <si>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за освітньою програмою  Садово-паркове господарство</t>
  </si>
  <si>
    <t>Правознавство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</si>
  <si>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</si>
  <si>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Дисципліна 5*</t>
  </si>
  <si>
    <t>Дисципліна 6*</t>
  </si>
  <si>
    <t>Дисципліна 7*</t>
  </si>
  <si>
    <t>Дисципліна 8*</t>
  </si>
  <si>
    <t>Дисципліна 9*</t>
  </si>
  <si>
    <t>Дисципліна 10*</t>
  </si>
  <si>
    <t>Дисципліна 11*</t>
  </si>
  <si>
    <t>Дисципліна 12*</t>
  </si>
  <si>
    <t>Дисципліна 13*</t>
  </si>
  <si>
    <t>Основи композиції та образотворчого мистецтва</t>
  </si>
  <si>
    <t>Історія садово-паркового мистецтва</t>
  </si>
  <si>
    <t>Механізація садово-паркових робіт</t>
  </si>
  <si>
    <t>Економіка садово-паркового господарства</t>
  </si>
  <si>
    <t>Рекреаційне лісівництво</t>
  </si>
  <si>
    <t>2, 4</t>
  </si>
  <si>
    <t>Основи екології та охорони природи</t>
  </si>
  <si>
    <t>Грунтознавство міських екосистем</t>
  </si>
  <si>
    <t>Основи наукових досліджень</t>
  </si>
  <si>
    <t>Паркознавство</t>
  </si>
  <si>
    <t>Агротехніка зеленого будівництва</t>
  </si>
  <si>
    <t>Основи фахової підготовки</t>
  </si>
  <si>
    <r>
      <t>Комп</t>
    </r>
    <r>
      <rPr>
        <sz val="11"/>
        <color theme="1"/>
        <rFont val="Calibri"/>
        <family val="2"/>
        <charset val="204"/>
      </rPr>
      <t>ʼ</t>
    </r>
    <r>
      <rPr>
        <sz val="11"/>
        <color theme="1"/>
        <rFont val="Times New Roman"/>
        <family val="1"/>
        <charset val="204"/>
      </rPr>
      <t>ютерне проектування садово-паркових об</t>
    </r>
    <r>
      <rPr>
        <sz val="11"/>
        <color theme="1"/>
        <rFont val="Calibri"/>
        <family val="2"/>
        <charset val="204"/>
      </rPr>
      <t>҆ʼ</t>
    </r>
    <r>
      <rPr>
        <sz val="11"/>
        <color theme="1"/>
        <rFont val="Times New Roman"/>
        <family val="1"/>
        <charset val="204"/>
      </rPr>
      <t>єктів</t>
    </r>
  </si>
  <si>
    <t>Фітопатологія та ентомологія декоративних  рослин</t>
  </si>
  <si>
    <t xml:space="preserve">Освітній рівень:  перший (бакалаврський) </t>
  </si>
  <si>
    <t xml:space="preserve">Підсумкова атестація </t>
  </si>
  <si>
    <t>На базі: повної загальної середньої освіти</t>
  </si>
  <si>
    <t>Фауна садів і парків</t>
  </si>
  <si>
    <t>*-  Дисципліна обирається самостійно студентом з каталогу професійно-орієнтованих (вибіркових) дисциплін</t>
  </si>
  <si>
    <t>**- Дисципліна обирається самостійно студентом з каталогу елективних (вибіркових) дисциплін</t>
  </si>
  <si>
    <t>Основи макетування</t>
  </si>
  <si>
    <r>
      <t>Комп</t>
    </r>
    <r>
      <rPr>
        <sz val="9"/>
        <rFont val="Calibri"/>
        <family val="2"/>
        <charset val="204"/>
      </rPr>
      <t>ʼ</t>
    </r>
    <r>
      <rPr>
        <sz val="9"/>
        <rFont val="Times New Roman"/>
        <family val="1"/>
        <charset val="204"/>
      </rPr>
      <t>ютерний дизайн садово-паркових об</t>
    </r>
    <r>
      <rPr>
        <sz val="9"/>
        <rFont val="Calibri"/>
        <family val="2"/>
        <charset val="204"/>
      </rPr>
      <t>ʼ</t>
    </r>
    <r>
      <rPr>
        <sz val="9"/>
        <rFont val="Times New Roman"/>
        <family val="1"/>
        <charset val="204"/>
      </rPr>
      <t>єктів</t>
    </r>
  </si>
  <si>
    <t>Геоінформаційні технології ландшафту</t>
  </si>
  <si>
    <t>Компʼютерний дизайн садово-паркових обʼєктів</t>
  </si>
  <si>
    <t xml:space="preserve">2. ВИБІРКОВІ ДИСЦИПЛІНИ </t>
  </si>
  <si>
    <t>2.1. Вибіркові дисципліни з каталогу елективних дисциплін університету</t>
  </si>
  <si>
    <t>Дисципліна 1**</t>
  </si>
  <si>
    <t>Дисципліна 2**</t>
  </si>
  <si>
    <t>Дисципліна 3**</t>
  </si>
  <si>
    <t>Дисципліна 4**</t>
  </si>
  <si>
    <t>2.2. Вибіркові дисципліни професійного спрямування</t>
  </si>
  <si>
    <t>Дисципліна 14*</t>
  </si>
  <si>
    <t>Дисципліна 15*</t>
  </si>
  <si>
    <t>Виконання кваліфікаційної роботи</t>
  </si>
  <si>
    <t>Сучасні тенденції в ландшафтному дизайні</t>
  </si>
  <si>
    <t>Основи селекції та генетики рослин</t>
  </si>
  <si>
    <r>
      <t>Термін навчання -</t>
    </r>
    <r>
      <rPr>
        <b/>
        <sz val="12"/>
        <rFont val="Times New Roman Cyr"/>
        <family val="1"/>
        <charset val="204"/>
      </rPr>
      <t xml:space="preserve">  3 роки 10 місяців</t>
    </r>
  </si>
  <si>
    <t>Декан факультету  __________________ Валентин ПОЛІЩУК</t>
  </si>
  <si>
    <t>Гарант освітньо-професійної програми__________________  Ірина ПУШКА</t>
  </si>
  <si>
    <t>педагогічної роботи __________________ Михайло МАЛЬОВАНИЙ</t>
  </si>
  <si>
    <t>Перший проректор _____________________ Іван МОСТОВ’ЯК</t>
  </si>
  <si>
    <r>
      <t xml:space="preserve">Протокол №  </t>
    </r>
    <r>
      <rPr>
        <b/>
        <sz val="12"/>
        <rFont val="Times New Roman"/>
        <family val="1"/>
        <charset val="204"/>
      </rPr>
      <t>__</t>
    </r>
    <r>
      <rPr>
        <sz val="12"/>
        <rFont val="Times New Roman"/>
        <family val="1"/>
        <charset val="204"/>
      </rPr>
      <t xml:space="preserve">  від "</t>
    </r>
    <r>
      <rPr>
        <b/>
        <sz val="12"/>
        <rFont val="Times New Roman"/>
        <family val="1"/>
        <charset val="204"/>
      </rPr>
      <t>___</t>
    </r>
    <r>
      <rPr>
        <sz val="12"/>
        <rFont val="Times New Roman"/>
        <family val="1"/>
        <charset val="204"/>
      </rPr>
      <t>" ____________ 20__ року</t>
    </r>
  </si>
  <si>
    <t>___________________________  Олена НЕПОЧАТЕНКО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</si>
</sst>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\1\.00"/>
    <numFmt numFmtId="165" formatCode="0.0"/>
    <numFmt numFmtId="166" formatCode="\2\.0"/>
  </numFmts>
  <fonts count="46" x14ac:knownFonts="1">
    <font>
      <sz val="11"/>
      <color theme="1"/>
      <name val="Calibri"/>
      <family val="2"/>
      <charset val="204"/>
      <scheme val="minor"/>
    </font>
    <font>
      <sz val="10"/>
      <name val="Times New Roman Cyr"/>
      <charset val="204"/>
    </font>
    <font>
      <sz val="14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4"/>
      <name val="Times New Roman Cyr"/>
      <charset val="204"/>
    </font>
    <font>
      <b/>
      <sz val="12"/>
      <name val="Times New Roman"/>
      <family val="1"/>
      <charset val="204"/>
    </font>
    <font>
      <b/>
      <sz val="10"/>
      <name val="Times New Roman Cyr"/>
      <charset val="204"/>
    </font>
    <font>
      <sz val="11"/>
      <name val="Times New Roman Cyr"/>
      <charset val="204"/>
    </font>
    <font>
      <b/>
      <sz val="10"/>
      <name val="Arial Cyr"/>
      <charset val="204"/>
    </font>
    <font>
      <sz val="12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2"/>
      <name val="Times New Roman Cyr"/>
      <charset val="204"/>
    </font>
    <font>
      <sz val="16"/>
      <name val="Times New Roman Cyr"/>
      <family val="1"/>
      <charset val="204"/>
    </font>
    <font>
      <b/>
      <sz val="16"/>
      <name val="Times New Roman Cyr"/>
      <family val="1"/>
      <charset val="204"/>
    </font>
    <font>
      <b/>
      <sz val="10"/>
      <name val="Times New Roman"/>
      <family val="1"/>
      <charset val="204"/>
    </font>
    <font>
      <sz val="10"/>
      <color indexed="56"/>
      <name val="Times New Roman"/>
      <family val="1"/>
      <charset val="204"/>
    </font>
    <font>
      <sz val="8"/>
      <color indexed="56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u/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 Cyr"/>
      <charset val="204"/>
    </font>
    <font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Arial Cyr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Arial Cyr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Arial Cyr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sz val="9"/>
      <name val="Calibri"/>
      <family val="2"/>
      <charset val="204"/>
    </font>
    <font>
      <b/>
      <sz val="10"/>
      <color indexed="56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name val="Arial Cyr"/>
      <charset val="204"/>
    </font>
    <font>
      <sz val="8"/>
      <name val="Calibri"/>
      <family val="2"/>
      <charset val="204"/>
      <scheme val="minor"/>
    </font>
    <font>
      <sz val="11"/>
      <color indexed="56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</borders>
  <cellStyleXfs count="5">
    <xf numFmtId="0" fontId="0" fillId="0" borderId="0"/>
    <xf numFmtId="0" fontId="1" fillId="0" borderId="0"/>
    <xf numFmtId="0" fontId="13" fillId="0" borderId="0"/>
    <xf numFmtId="0" fontId="1" fillId="0" borderId="0"/>
    <xf numFmtId="0" fontId="13" fillId="0" borderId="0"/>
  </cellStyleXfs>
  <cellXfs count="365">
    <xf numFmtId="0" fontId="0" fillId="0" borderId="0" xfId="0"/>
    <xf numFmtId="0" fontId="2" fillId="0" borderId="0" xfId="1" applyFont="1"/>
    <xf numFmtId="0" fontId="2" fillId="0" borderId="0" xfId="1" applyFont="1" applyAlignment="1">
      <alignment horizontal="center"/>
    </xf>
    <xf numFmtId="0" fontId="2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8" fillId="0" borderId="1" xfId="0" applyFont="1" applyBorder="1" applyAlignment="1">
      <alignment horizontal="centerContinuous"/>
    </xf>
    <xf numFmtId="0" fontId="7" fillId="0" borderId="7" xfId="0" applyFont="1" applyBorder="1" applyAlignment="1">
      <alignment horizontal="centerContinuous"/>
    </xf>
    <xf numFmtId="0" fontId="7" fillId="0" borderId="8" xfId="0" applyFont="1" applyBorder="1" applyAlignment="1">
      <alignment horizontal="center"/>
    </xf>
    <xf numFmtId="0" fontId="8" fillId="0" borderId="7" xfId="0" applyFont="1" applyBorder="1" applyAlignment="1">
      <alignment horizontal="centerContinuous"/>
    </xf>
    <xf numFmtId="0" fontId="8" fillId="0" borderId="8" xfId="0" applyFont="1" applyBorder="1" applyAlignment="1">
      <alignment horizontal="centerContinuous"/>
    </xf>
    <xf numFmtId="0" fontId="8" fillId="0" borderId="9" xfId="0" applyFont="1" applyBorder="1" applyAlignment="1">
      <alignment horizontal="centerContinuous"/>
    </xf>
    <xf numFmtId="0" fontId="5" fillId="0" borderId="10" xfId="0" applyFont="1" applyBorder="1" applyAlignment="1">
      <alignment horizontal="centerContinuous"/>
    </xf>
    <xf numFmtId="0" fontId="5" fillId="0" borderId="14" xfId="0" applyFont="1" applyBorder="1" applyAlignment="1">
      <alignment horizontal="centerContinuous"/>
    </xf>
    <xf numFmtId="0" fontId="5" fillId="0" borderId="15" xfId="0" applyFont="1" applyBorder="1" applyAlignment="1">
      <alignment horizontal="centerContinuous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/>
    <xf numFmtId="0" fontId="1" fillId="0" borderId="0" xfId="0" applyFont="1" applyAlignment="1">
      <alignment horizontal="center" vertical="center" textRotation="90" wrapText="1"/>
    </xf>
    <xf numFmtId="0" fontId="11" fillId="0" borderId="0" xfId="0" applyFont="1"/>
    <xf numFmtId="0" fontId="1" fillId="0" borderId="27" xfId="0" applyFont="1" applyBorder="1" applyAlignment="1">
      <alignment horizontal="centerContinuous"/>
    </xf>
    <xf numFmtId="0" fontId="1" fillId="0" borderId="0" xfId="0" applyFont="1" applyAlignment="1">
      <alignment horizontal="center"/>
    </xf>
    <xf numFmtId="0" fontId="14" fillId="0" borderId="27" xfId="0" applyFont="1" applyBorder="1" applyAlignment="1">
      <alignment horizontal="centerContinuous"/>
    </xf>
    <xf numFmtId="0" fontId="14" fillId="0" borderId="0" xfId="0" applyFont="1" applyAlignment="1">
      <alignment horizontal="center"/>
    </xf>
    <xf numFmtId="0" fontId="3" fillId="0" borderId="0" xfId="1" applyFont="1" applyAlignment="1">
      <alignment horizontal="left"/>
    </xf>
    <xf numFmtId="0" fontId="13" fillId="0" borderId="0" xfId="2"/>
    <xf numFmtId="49" fontId="17" fillId="0" borderId="0" xfId="4" applyNumberFormat="1" applyFont="1" applyAlignment="1">
      <alignment vertical="top" wrapText="1"/>
    </xf>
    <xf numFmtId="1" fontId="17" fillId="0" borderId="0" xfId="3" applyNumberFormat="1" applyFont="1" applyAlignment="1">
      <alignment wrapText="1"/>
    </xf>
    <xf numFmtId="0" fontId="17" fillId="0" borderId="0" xfId="3" applyFont="1" applyAlignment="1">
      <alignment wrapText="1"/>
    </xf>
    <xf numFmtId="0" fontId="17" fillId="0" borderId="0" xfId="3" applyFont="1"/>
    <xf numFmtId="165" fontId="17" fillId="0" borderId="0" xfId="3" applyNumberFormat="1" applyFont="1"/>
    <xf numFmtId="1" fontId="17" fillId="0" borderId="0" xfId="3" applyNumberFormat="1" applyFont="1"/>
    <xf numFmtId="49" fontId="10" fillId="0" borderId="0" xfId="0" applyNumberFormat="1" applyFont="1" applyAlignment="1">
      <alignment vertical="top"/>
    </xf>
    <xf numFmtId="0" fontId="10" fillId="0" borderId="0" xfId="0" applyFont="1"/>
    <xf numFmtId="0" fontId="12" fillId="0" borderId="0" xfId="0" applyFont="1"/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2" fillId="0" borderId="7" xfId="2" applyFont="1" applyBorder="1" applyAlignment="1">
      <alignment horizontal="center"/>
    </xf>
    <xf numFmtId="0" fontId="13" fillId="2" borderId="0" xfId="2" applyFill="1"/>
    <xf numFmtId="0" fontId="23" fillId="0" borderId="7" xfId="0" applyFont="1" applyBorder="1"/>
    <xf numFmtId="0" fontId="12" fillId="0" borderId="7" xfId="2" applyFont="1" applyBorder="1" applyAlignment="1" applyProtection="1">
      <alignment horizontal="center"/>
      <protection locked="0"/>
    </xf>
    <xf numFmtId="0" fontId="12" fillId="0" borderId="7" xfId="2" applyFont="1" applyBorder="1"/>
    <xf numFmtId="1" fontId="19" fillId="0" borderId="7" xfId="2" applyNumberFormat="1" applyFont="1" applyBorder="1" applyAlignment="1" applyProtection="1">
      <alignment horizontal="center" vertical="center"/>
      <protection hidden="1"/>
    </xf>
    <xf numFmtId="1" fontId="19" fillId="0" borderId="0" xfId="2" applyNumberFormat="1" applyFont="1" applyAlignment="1" applyProtection="1">
      <alignment horizontal="center" vertical="center"/>
      <protection hidden="1"/>
    </xf>
    <xf numFmtId="0" fontId="12" fillId="0" borderId="0" xfId="2" applyFont="1"/>
    <xf numFmtId="166" fontId="17" fillId="0" borderId="7" xfId="2" applyNumberFormat="1" applyFont="1" applyBorder="1"/>
    <xf numFmtId="1" fontId="12" fillId="0" borderId="7" xfId="2" applyNumberFormat="1" applyFont="1" applyBorder="1" applyAlignment="1">
      <alignment horizontal="center"/>
    </xf>
    <xf numFmtId="0" fontId="17" fillId="0" borderId="7" xfId="2" applyFont="1" applyBorder="1" applyAlignment="1">
      <alignment horizontal="center"/>
    </xf>
    <xf numFmtId="165" fontId="17" fillId="0" borderId="7" xfId="2" applyNumberFormat="1" applyFont="1" applyBorder="1" applyAlignment="1">
      <alignment horizontal="center"/>
    </xf>
    <xf numFmtId="165" fontId="12" fillId="0" borderId="7" xfId="2" applyNumberFormat="1" applyFont="1" applyBorder="1" applyAlignment="1">
      <alignment horizontal="center"/>
    </xf>
    <xf numFmtId="0" fontId="17" fillId="0" borderId="7" xfId="2" applyFont="1" applyBorder="1" applyAlignment="1">
      <alignment horizontal="centerContinuous"/>
    </xf>
    <xf numFmtId="0" fontId="12" fillId="0" borderId="7" xfId="2" applyFont="1" applyBorder="1" applyAlignment="1">
      <alignment horizontal="centerContinuous"/>
    </xf>
    <xf numFmtId="0" fontId="17" fillId="0" borderId="7" xfId="2" applyFont="1" applyBorder="1"/>
    <xf numFmtId="164" fontId="17" fillId="0" borderId="7" xfId="2" applyNumberFormat="1" applyFont="1" applyBorder="1" applyAlignment="1">
      <alignment horizontal="center"/>
    </xf>
    <xf numFmtId="0" fontId="12" fillId="0" borderId="21" xfId="2" applyFont="1" applyBorder="1"/>
    <xf numFmtId="0" fontId="12" fillId="0" borderId="6" xfId="2" applyFont="1" applyBorder="1"/>
    <xf numFmtId="0" fontId="12" fillId="0" borderId="43" xfId="2" applyFont="1" applyBorder="1"/>
    <xf numFmtId="0" fontId="12" fillId="0" borderId="39" xfId="2" applyFont="1" applyBorder="1"/>
    <xf numFmtId="1" fontId="19" fillId="0" borderId="39" xfId="2" applyNumberFormat="1" applyFont="1" applyBorder="1" applyAlignment="1" applyProtection="1">
      <alignment horizontal="center" vertical="center"/>
      <protection hidden="1"/>
    </xf>
    <xf numFmtId="1" fontId="19" fillId="0" borderId="40" xfId="2" applyNumberFormat="1" applyFont="1" applyBorder="1" applyAlignment="1" applyProtection="1">
      <alignment horizontal="center" vertical="center"/>
      <protection hidden="1"/>
    </xf>
    <xf numFmtId="1" fontId="27" fillId="0" borderId="7" xfId="2" applyNumberFormat="1" applyFont="1" applyBorder="1" applyAlignment="1" applyProtection="1">
      <alignment horizontal="center" vertical="center"/>
      <protection hidden="1"/>
    </xf>
    <xf numFmtId="1" fontId="17" fillId="0" borderId="7" xfId="2" applyNumberFormat="1" applyFont="1" applyBorder="1" applyAlignment="1">
      <alignment horizontal="center"/>
    </xf>
    <xf numFmtId="165" fontId="17" fillId="0" borderId="7" xfId="2" applyNumberFormat="1" applyFont="1" applyBorder="1"/>
    <xf numFmtId="165" fontId="12" fillId="0" borderId="7" xfId="2" applyNumberFormat="1" applyFont="1" applyBorder="1"/>
    <xf numFmtId="1" fontId="27" fillId="0" borderId="37" xfId="2" applyNumberFormat="1" applyFont="1" applyBorder="1" applyAlignment="1" applyProtection="1">
      <alignment horizontal="center" vertical="center"/>
      <protection hidden="1"/>
    </xf>
    <xf numFmtId="1" fontId="27" fillId="0" borderId="38" xfId="2" applyNumberFormat="1" applyFont="1" applyBorder="1" applyAlignment="1" applyProtection="1">
      <alignment horizontal="center" vertical="center"/>
      <protection hidden="1"/>
    </xf>
    <xf numFmtId="1" fontId="27" fillId="0" borderId="42" xfId="2" applyNumberFormat="1" applyFont="1" applyBorder="1" applyAlignment="1" applyProtection="1">
      <alignment horizontal="center" vertical="center"/>
      <protection hidden="1"/>
    </xf>
    <xf numFmtId="0" fontId="13" fillId="3" borderId="0" xfId="2" applyFill="1"/>
    <xf numFmtId="0" fontId="13" fillId="3" borderId="0" xfId="2" applyFill="1" applyAlignment="1">
      <alignment vertical="center"/>
    </xf>
    <xf numFmtId="0" fontId="23" fillId="0" borderId="7" xfId="0" applyFont="1" applyBorder="1" applyAlignment="1">
      <alignment horizontal="left" vertical="center" wrapText="1"/>
    </xf>
    <xf numFmtId="0" fontId="12" fillId="0" borderId="7" xfId="2" applyFont="1" applyBorder="1" applyAlignment="1" applyProtection="1">
      <alignment horizontal="center" vertical="center"/>
      <protection locked="0"/>
    </xf>
    <xf numFmtId="0" fontId="23" fillId="0" borderId="7" xfId="2" applyFont="1" applyBorder="1" applyAlignment="1" applyProtection="1">
      <alignment horizontal="left" vertical="center" wrapText="1"/>
      <protection locked="0"/>
    </xf>
    <xf numFmtId="1" fontId="12" fillId="0" borderId="7" xfId="2" applyNumberFormat="1" applyFont="1" applyBorder="1" applyAlignment="1">
      <alignment horizontal="center" vertical="center"/>
    </xf>
    <xf numFmtId="0" fontId="12" fillId="0" borderId="7" xfId="2" applyFont="1" applyBorder="1" applyAlignment="1">
      <alignment vertical="center"/>
    </xf>
    <xf numFmtId="0" fontId="12" fillId="0" borderId="0" xfId="2" applyFont="1" applyAlignment="1">
      <alignment horizontal="centerContinuous"/>
    </xf>
    <xf numFmtId="0" fontId="23" fillId="0" borderId="7" xfId="0" applyFont="1" applyBorder="1" applyAlignment="1">
      <alignment vertical="center" wrapText="1"/>
    </xf>
    <xf numFmtId="0" fontId="17" fillId="0" borderId="7" xfId="2" applyFont="1" applyBorder="1" applyAlignment="1">
      <alignment horizontal="center" vertical="center"/>
    </xf>
    <xf numFmtId="0" fontId="23" fillId="0" borderId="7" xfId="2" applyFont="1" applyBorder="1" applyAlignment="1">
      <alignment horizontal="left" vertical="center" wrapText="1"/>
    </xf>
    <xf numFmtId="0" fontId="23" fillId="0" borderId="7" xfId="2" applyFont="1" applyBorder="1" applyAlignment="1" applyProtection="1">
      <alignment horizontal="left"/>
      <protection locked="0"/>
    </xf>
    <xf numFmtId="1" fontId="12" fillId="0" borderId="0" xfId="3" applyNumberFormat="1" applyFont="1"/>
    <xf numFmtId="0" fontId="12" fillId="0" borderId="7" xfId="2" applyFont="1" applyBorder="1" applyAlignment="1">
      <alignment horizontal="center" vertical="center" shrinkToFit="1"/>
    </xf>
    <xf numFmtId="166" fontId="20" fillId="0" borderId="7" xfId="2" applyNumberFormat="1" applyFont="1" applyBorder="1" applyAlignment="1">
      <alignment horizontal="center"/>
    </xf>
    <xf numFmtId="0" fontId="12" fillId="0" borderId="32" xfId="2" applyFont="1" applyBorder="1"/>
    <xf numFmtId="0" fontId="20" fillId="0" borderId="7" xfId="2" applyFont="1" applyBorder="1" applyAlignment="1">
      <alignment horizontal="center"/>
    </xf>
    <xf numFmtId="0" fontId="24" fillId="0" borderId="7" xfId="2" applyFont="1" applyBorder="1" applyAlignment="1">
      <alignment horizontal="center"/>
    </xf>
    <xf numFmtId="1" fontId="24" fillId="0" borderId="7" xfId="2" applyNumberFormat="1" applyFont="1" applyBorder="1" applyAlignment="1">
      <alignment horizontal="center"/>
    </xf>
    <xf numFmtId="1" fontId="20" fillId="0" borderId="7" xfId="2" applyNumberFormat="1" applyFont="1" applyBorder="1" applyAlignment="1">
      <alignment horizontal="center"/>
    </xf>
    <xf numFmtId="1" fontId="19" fillId="0" borderId="53" xfId="2" applyNumberFormat="1" applyFont="1" applyBorder="1" applyAlignment="1" applyProtection="1">
      <alignment horizontal="center" vertical="center"/>
      <protection hidden="1"/>
    </xf>
    <xf numFmtId="1" fontId="19" fillId="0" borderId="54" xfId="2" applyNumberFormat="1" applyFont="1" applyBorder="1" applyAlignment="1" applyProtection="1">
      <alignment horizontal="center" vertical="center"/>
      <protection hidden="1"/>
    </xf>
    <xf numFmtId="1" fontId="19" fillId="0" borderId="55" xfId="2" applyNumberFormat="1" applyFont="1" applyBorder="1" applyAlignment="1" applyProtection="1">
      <alignment horizontal="center" vertical="center"/>
      <protection hidden="1"/>
    </xf>
    <xf numFmtId="166" fontId="17" fillId="0" borderId="0" xfId="2" applyNumberFormat="1" applyFont="1"/>
    <xf numFmtId="0" fontId="12" fillId="0" borderId="0" xfId="2" applyFont="1" applyAlignment="1">
      <alignment horizontal="center"/>
    </xf>
    <xf numFmtId="165" fontId="17" fillId="0" borderId="0" xfId="2" applyNumberFormat="1" applyFont="1" applyAlignment="1">
      <alignment horizontal="center"/>
    </xf>
    <xf numFmtId="0" fontId="10" fillId="0" borderId="0" xfId="3" applyFont="1"/>
    <xf numFmtId="0" fontId="12" fillId="0" borderId="0" xfId="3" applyFont="1"/>
    <xf numFmtId="0" fontId="10" fillId="0" borderId="0" xfId="3" applyFont="1" applyAlignment="1">
      <alignment vertical="center"/>
    </xf>
    <xf numFmtId="0" fontId="6" fillId="0" borderId="0" xfId="3" applyFont="1" applyAlignment="1">
      <alignment horizontal="center" vertical="center"/>
    </xf>
    <xf numFmtId="0" fontId="12" fillId="0" borderId="0" xfId="3" applyFont="1" applyAlignment="1">
      <alignment horizontal="left"/>
    </xf>
    <xf numFmtId="0" fontId="12" fillId="0" borderId="0" xfId="2" applyFont="1" applyAlignment="1">
      <alignment horizontal="left"/>
    </xf>
    <xf numFmtId="0" fontId="10" fillId="0" borderId="0" xfId="3" applyFont="1" applyAlignment="1">
      <alignment horizontal="left" vertical="center" wrapText="1"/>
    </xf>
    <xf numFmtId="0" fontId="25" fillId="0" borderId="7" xfId="2" applyFont="1" applyBorder="1" applyAlignment="1">
      <alignment horizontal="centerContinuous"/>
    </xf>
    <xf numFmtId="0" fontId="23" fillId="0" borderId="7" xfId="2" applyFont="1" applyBorder="1" applyAlignment="1">
      <alignment horizontal="left"/>
    </xf>
    <xf numFmtId="0" fontId="22" fillId="0" borderId="7" xfId="2" applyFont="1" applyBorder="1" applyAlignment="1">
      <alignment horizontal="center"/>
    </xf>
    <xf numFmtId="0" fontId="25" fillId="0" borderId="7" xfId="2" applyFont="1" applyBorder="1" applyAlignment="1">
      <alignment horizontal="center"/>
    </xf>
    <xf numFmtId="0" fontId="26" fillId="0" borderId="0" xfId="2" applyFont="1"/>
    <xf numFmtId="0" fontId="32" fillId="0" borderId="0" xfId="0" applyFont="1"/>
    <xf numFmtId="0" fontId="31" fillId="2" borderId="0" xfId="0" applyFont="1" applyFill="1"/>
    <xf numFmtId="0" fontId="10" fillId="0" borderId="0" xfId="2" applyFont="1"/>
    <xf numFmtId="0" fontId="33" fillId="0" borderId="0" xfId="2" applyFont="1"/>
    <xf numFmtId="0" fontId="10" fillId="0" borderId="0" xfId="3" applyFont="1" applyAlignment="1">
      <alignment horizontal="left"/>
    </xf>
    <xf numFmtId="0" fontId="35" fillId="3" borderId="0" xfId="2" applyFont="1" applyFill="1"/>
    <xf numFmtId="0" fontId="35" fillId="3" borderId="0" xfId="2" applyFont="1" applyFill="1" applyAlignment="1">
      <alignment vertical="center"/>
    </xf>
    <xf numFmtId="0" fontId="34" fillId="0" borderId="7" xfId="2" applyFont="1" applyBorder="1" applyAlignment="1">
      <alignment horizontal="center"/>
    </xf>
    <xf numFmtId="0" fontId="22" fillId="0" borderId="7" xfId="2" applyFont="1" applyBorder="1" applyAlignment="1" applyProtection="1">
      <alignment horizontal="center"/>
      <protection locked="0"/>
    </xf>
    <xf numFmtId="1" fontId="22" fillId="0" borderId="7" xfId="2" applyNumberFormat="1" applyFont="1" applyBorder="1" applyAlignment="1" applyProtection="1">
      <alignment horizontal="center"/>
      <protection locked="0"/>
    </xf>
    <xf numFmtId="0" fontId="22" fillId="0" borderId="7" xfId="2" applyFont="1" applyBorder="1" applyAlignment="1">
      <alignment horizontal="center" vertical="center" shrinkToFit="1"/>
    </xf>
    <xf numFmtId="0" fontId="22" fillId="0" borderId="7" xfId="2" applyFont="1" applyBorder="1" applyAlignment="1">
      <alignment horizontal="center" vertical="center"/>
    </xf>
    <xf numFmtId="0" fontId="28" fillId="0" borderId="7" xfId="0" applyFont="1" applyBorder="1" applyAlignment="1">
      <alignment vertical="center" wrapText="1"/>
    </xf>
    <xf numFmtId="0" fontId="34" fillId="0" borderId="7" xfId="2" applyFont="1" applyBorder="1" applyAlignment="1">
      <alignment horizontal="center" vertical="center"/>
    </xf>
    <xf numFmtId="0" fontId="12" fillId="0" borderId="0" xfId="2" applyFont="1" applyAlignment="1">
      <alignment vertical="center"/>
    </xf>
    <xf numFmtId="0" fontId="13" fillId="0" borderId="0" xfId="2" applyAlignment="1">
      <alignment vertical="center"/>
    </xf>
    <xf numFmtId="0" fontId="27" fillId="0" borderId="0" xfId="2" applyFont="1"/>
    <xf numFmtId="0" fontId="27" fillId="0" borderId="7" xfId="0" applyFont="1" applyBorder="1"/>
    <xf numFmtId="0" fontId="30" fillId="0" borderId="0" xfId="2" applyFont="1"/>
    <xf numFmtId="0" fontId="28" fillId="0" borderId="7" xfId="0" applyFont="1" applyBorder="1"/>
    <xf numFmtId="0" fontId="12" fillId="0" borderId="33" xfId="2" applyFont="1" applyBorder="1" applyAlignment="1">
      <alignment horizontal="center" vertical="center" shrinkToFit="1"/>
    </xf>
    <xf numFmtId="0" fontId="25" fillId="0" borderId="0" xfId="2" applyFont="1" applyAlignment="1">
      <alignment horizontal="centerContinuous"/>
    </xf>
    <xf numFmtId="0" fontId="23" fillId="0" borderId="7" xfId="2" applyFont="1" applyBorder="1" applyAlignment="1">
      <alignment horizontal="centerContinuous"/>
    </xf>
    <xf numFmtId="0" fontId="28" fillId="0" borderId="0" xfId="2" applyFont="1"/>
    <xf numFmtId="0" fontId="28" fillId="0" borderId="7" xfId="0" applyFont="1" applyBorder="1" applyAlignment="1">
      <alignment wrapText="1"/>
    </xf>
    <xf numFmtId="0" fontId="28" fillId="0" borderId="7" xfId="2" applyFont="1" applyBorder="1" applyAlignment="1" applyProtection="1">
      <alignment horizontal="left"/>
      <protection locked="0"/>
    </xf>
    <xf numFmtId="0" fontId="28" fillId="0" borderId="7" xfId="2" applyFont="1" applyBorder="1" applyAlignment="1">
      <alignment horizontal="left" vertical="center" shrinkToFit="1"/>
    </xf>
    <xf numFmtId="0" fontId="28" fillId="0" borderId="7" xfId="2" applyFont="1" applyBorder="1"/>
    <xf numFmtId="0" fontId="25" fillId="0" borderId="7" xfId="2" applyFont="1" applyBorder="1"/>
    <xf numFmtId="0" fontId="23" fillId="0" borderId="0" xfId="3" applyFont="1" applyAlignment="1">
      <alignment horizontal="left" vertical="center" wrapText="1"/>
    </xf>
    <xf numFmtId="0" fontId="25" fillId="0" borderId="0" xfId="3" applyFont="1" applyAlignment="1">
      <alignment horizontal="left" vertical="top" wrapText="1"/>
    </xf>
    <xf numFmtId="0" fontId="23" fillId="0" borderId="0" xfId="3" applyFont="1"/>
    <xf numFmtId="0" fontId="25" fillId="0" borderId="0" xfId="3" applyFont="1" applyAlignment="1">
      <alignment horizontal="justify" vertical="center"/>
    </xf>
    <xf numFmtId="0" fontId="23" fillId="0" borderId="0" xfId="2" applyFont="1"/>
    <xf numFmtId="0" fontId="30" fillId="3" borderId="0" xfId="2" applyFont="1" applyFill="1"/>
    <xf numFmtId="0" fontId="31" fillId="0" borderId="0" xfId="0" applyFont="1"/>
    <xf numFmtId="0" fontId="27" fillId="0" borderId="0" xfId="2" applyFont="1" applyAlignment="1">
      <alignment horizontal="left" vertical="center" wrapText="1"/>
    </xf>
    <xf numFmtId="0" fontId="27" fillId="0" borderId="0" xfId="2" applyFont="1" applyAlignment="1">
      <alignment horizontal="left" wrapText="1"/>
    </xf>
    <xf numFmtId="0" fontId="12" fillId="0" borderId="7" xfId="2" applyFont="1" applyBorder="1" applyAlignment="1">
      <alignment horizontal="center" vertical="center"/>
    </xf>
    <xf numFmtId="0" fontId="10" fillId="0" borderId="0" xfId="2" applyFont="1" applyAlignment="1">
      <alignment horizontal="left"/>
    </xf>
    <xf numFmtId="0" fontId="34" fillId="3" borderId="7" xfId="2" applyFont="1" applyFill="1" applyBorder="1" applyAlignment="1">
      <alignment horizontal="center"/>
    </xf>
    <xf numFmtId="0" fontId="22" fillId="3" borderId="0" xfId="2" applyFont="1" applyFill="1"/>
    <xf numFmtId="0" fontId="22" fillId="3" borderId="7" xfId="2" applyFont="1" applyFill="1" applyBorder="1"/>
    <xf numFmtId="1" fontId="29" fillId="3" borderId="7" xfId="2" applyNumberFormat="1" applyFont="1" applyFill="1" applyBorder="1" applyAlignment="1" applyProtection="1">
      <alignment horizontal="center" vertical="center"/>
      <protection hidden="1"/>
    </xf>
    <xf numFmtId="1" fontId="22" fillId="3" borderId="7" xfId="2" applyNumberFormat="1" applyFont="1" applyFill="1" applyBorder="1" applyAlignment="1" applyProtection="1">
      <alignment horizontal="center" vertical="center"/>
      <protection hidden="1"/>
    </xf>
    <xf numFmtId="0" fontId="22" fillId="3" borderId="7" xfId="2" applyFont="1" applyFill="1" applyBorder="1" applyAlignment="1">
      <alignment horizontal="center" vertical="center" shrinkToFit="1"/>
    </xf>
    <xf numFmtId="0" fontId="22" fillId="3" borderId="7" xfId="2" applyFont="1" applyFill="1" applyBorder="1" applyAlignment="1">
      <alignment vertical="center"/>
    </xf>
    <xf numFmtId="0" fontId="22" fillId="3" borderId="0" xfId="2" applyFont="1" applyFill="1" applyAlignment="1">
      <alignment vertical="center"/>
    </xf>
    <xf numFmtId="165" fontId="22" fillId="0" borderId="7" xfId="2" applyNumberFormat="1" applyFont="1" applyBorder="1" applyAlignment="1">
      <alignment horizontal="center"/>
    </xf>
    <xf numFmtId="0" fontId="22" fillId="4" borderId="7" xfId="2" applyFont="1" applyFill="1" applyBorder="1"/>
    <xf numFmtId="1" fontId="29" fillId="4" borderId="7" xfId="2" applyNumberFormat="1" applyFont="1" applyFill="1" applyBorder="1" applyAlignment="1" applyProtection="1">
      <alignment horizontal="center" vertical="center"/>
      <protection hidden="1"/>
    </xf>
    <xf numFmtId="0" fontId="22" fillId="4" borderId="0" xfId="2" applyFont="1" applyFill="1"/>
    <xf numFmtId="0" fontId="35" fillId="4" borderId="0" xfId="2" applyFont="1" applyFill="1"/>
    <xf numFmtId="0" fontId="34" fillId="4" borderId="7" xfId="2" applyFont="1" applyFill="1" applyBorder="1" applyAlignment="1">
      <alignment horizontal="center"/>
    </xf>
    <xf numFmtId="0" fontId="13" fillId="4" borderId="0" xfId="2" applyFill="1"/>
    <xf numFmtId="0" fontId="38" fillId="4" borderId="0" xfId="2" applyFont="1" applyFill="1"/>
    <xf numFmtId="0" fontId="12" fillId="4" borderId="7" xfId="2" applyFont="1" applyFill="1" applyBorder="1" applyAlignment="1">
      <alignment vertical="center"/>
    </xf>
    <xf numFmtId="1" fontId="19" fillId="4" borderId="7" xfId="2" applyNumberFormat="1" applyFont="1" applyFill="1" applyBorder="1" applyAlignment="1" applyProtection="1">
      <alignment horizontal="center" vertical="center"/>
      <protection hidden="1"/>
    </xf>
    <xf numFmtId="0" fontId="12" fillId="4" borderId="0" xfId="2" applyFont="1" applyFill="1" applyAlignment="1">
      <alignment vertical="center"/>
    </xf>
    <xf numFmtId="0" fontId="13" fillId="4" borderId="0" xfId="2" applyFill="1" applyAlignment="1">
      <alignment vertical="center"/>
    </xf>
    <xf numFmtId="0" fontId="12" fillId="4" borderId="7" xfId="2" applyFont="1" applyFill="1" applyBorder="1"/>
    <xf numFmtId="0" fontId="12" fillId="4" borderId="0" xfId="2" applyFont="1" applyFill="1"/>
    <xf numFmtId="165" fontId="22" fillId="0" borderId="7" xfId="2" applyNumberFormat="1" applyFont="1" applyBorder="1" applyAlignment="1">
      <alignment horizontal="center" vertical="center"/>
    </xf>
    <xf numFmtId="165" fontId="12" fillId="0" borderId="7" xfId="2" applyNumberFormat="1" applyFont="1" applyBorder="1" applyAlignment="1">
      <alignment horizontal="center" vertical="center" shrinkToFit="1"/>
    </xf>
    <xf numFmtId="0" fontId="22" fillId="5" borderId="7" xfId="2" applyFont="1" applyFill="1" applyBorder="1" applyAlignment="1">
      <alignment vertical="center"/>
    </xf>
    <xf numFmtId="1" fontId="29" fillId="5" borderId="7" xfId="2" applyNumberFormat="1" applyFont="1" applyFill="1" applyBorder="1" applyAlignment="1" applyProtection="1">
      <alignment horizontal="center" vertical="center"/>
      <protection hidden="1"/>
    </xf>
    <xf numFmtId="0" fontId="22" fillId="5" borderId="0" xfId="2" applyFont="1" applyFill="1" applyAlignment="1">
      <alignment vertical="center"/>
    </xf>
    <xf numFmtId="0" fontId="35" fillId="5" borderId="0" xfId="2" applyFont="1" applyFill="1" applyAlignment="1">
      <alignment vertical="center"/>
    </xf>
    <xf numFmtId="0" fontId="12" fillId="5" borderId="7" xfId="2" applyFont="1" applyFill="1" applyBorder="1"/>
    <xf numFmtId="1" fontId="19" fillId="5" borderId="7" xfId="2" applyNumberFormat="1" applyFont="1" applyFill="1" applyBorder="1" applyAlignment="1" applyProtection="1">
      <alignment horizontal="center" vertical="center"/>
      <protection hidden="1"/>
    </xf>
    <xf numFmtId="0" fontId="12" fillId="5" borderId="0" xfId="2" applyFont="1" applyFill="1"/>
    <xf numFmtId="0" fontId="13" fillId="5" borderId="0" xfId="2" applyFill="1"/>
    <xf numFmtId="0" fontId="12" fillId="5" borderId="7" xfId="2" applyFont="1" applyFill="1" applyBorder="1" applyAlignment="1">
      <alignment vertical="center"/>
    </xf>
    <xf numFmtId="0" fontId="12" fillId="5" borderId="0" xfId="2" applyFont="1" applyFill="1" applyAlignment="1">
      <alignment vertical="center"/>
    </xf>
    <xf numFmtId="0" fontId="13" fillId="5" borderId="0" xfId="2" applyFill="1" applyAlignment="1">
      <alignment vertical="center"/>
    </xf>
    <xf numFmtId="0" fontId="12" fillId="5" borderId="7" xfId="2" applyFont="1" applyFill="1" applyBorder="1" applyAlignment="1">
      <alignment horizontal="center" vertical="center" shrinkToFit="1"/>
    </xf>
    <xf numFmtId="1" fontId="27" fillId="5" borderId="7" xfId="2" applyNumberFormat="1" applyFont="1" applyFill="1" applyBorder="1" applyAlignment="1" applyProtection="1">
      <alignment horizontal="center" vertical="center"/>
      <protection hidden="1"/>
    </xf>
    <xf numFmtId="0" fontId="27" fillId="5" borderId="7" xfId="2" applyFont="1" applyFill="1" applyBorder="1"/>
    <xf numFmtId="0" fontId="27" fillId="5" borderId="0" xfId="2" applyFont="1" applyFill="1"/>
    <xf numFmtId="0" fontId="30" fillId="5" borderId="0" xfId="2" applyFont="1" applyFill="1"/>
    <xf numFmtId="0" fontId="29" fillId="5" borderId="7" xfId="0" applyFont="1" applyFill="1" applyBorder="1"/>
    <xf numFmtId="0" fontId="38" fillId="5" borderId="0" xfId="2" applyFont="1" applyFill="1"/>
    <xf numFmtId="0" fontId="39" fillId="5" borderId="0" xfId="2" applyFont="1" applyFill="1"/>
    <xf numFmtId="0" fontId="12" fillId="4" borderId="7" xfId="2" applyFont="1" applyFill="1" applyBorder="1" applyAlignment="1">
      <alignment horizontal="left"/>
    </xf>
    <xf numFmtId="165" fontId="22" fillId="0" borderId="7" xfId="2" applyNumberFormat="1" applyFont="1" applyBorder="1" applyAlignment="1" applyProtection="1">
      <alignment horizontal="center"/>
      <protection locked="0"/>
    </xf>
    <xf numFmtId="0" fontId="10" fillId="0" borderId="7" xfId="0" applyFont="1" applyBorder="1"/>
    <xf numFmtId="0" fontId="17" fillId="0" borderId="7" xfId="2" applyFont="1" applyBorder="1" applyAlignment="1" applyProtection="1">
      <alignment horizontal="center" vertical="center"/>
      <protection locked="0"/>
    </xf>
    <xf numFmtId="0" fontId="17" fillId="0" borderId="7" xfId="2" applyFont="1" applyBorder="1" applyAlignment="1">
      <alignment vertical="center"/>
    </xf>
    <xf numFmtId="0" fontId="17" fillId="0" borderId="0" xfId="2" applyFont="1" applyAlignment="1">
      <alignment vertical="center"/>
    </xf>
    <xf numFmtId="0" fontId="9" fillId="0" borderId="0" xfId="2" applyFont="1" applyAlignment="1">
      <alignment vertical="center"/>
    </xf>
    <xf numFmtId="0" fontId="9" fillId="3" borderId="0" xfId="2" applyFont="1" applyFill="1" applyAlignment="1">
      <alignment vertical="center"/>
    </xf>
    <xf numFmtId="165" fontId="25" fillId="0" borderId="7" xfId="2" applyNumberFormat="1" applyFont="1" applyBorder="1" applyAlignment="1">
      <alignment horizontal="center"/>
    </xf>
    <xf numFmtId="0" fontId="42" fillId="0" borderId="0" xfId="2" applyFont="1" applyAlignment="1">
      <alignment horizontal="left"/>
    </xf>
    <xf numFmtId="0" fontId="12" fillId="0" borderId="35" xfId="2" applyFont="1" applyBorder="1" applyAlignment="1">
      <alignment horizontal="center"/>
    </xf>
    <xf numFmtId="0" fontId="18" fillId="0" borderId="35" xfId="2" applyFont="1" applyBorder="1" applyAlignment="1">
      <alignment horizontal="center"/>
    </xf>
    <xf numFmtId="0" fontId="12" fillId="0" borderId="35" xfId="2" applyFont="1" applyBorder="1" applyAlignment="1">
      <alignment horizontal="center" vertical="center" shrinkToFit="1"/>
    </xf>
    <xf numFmtId="1" fontId="18" fillId="0" borderId="35" xfId="2" applyNumberFormat="1" applyFont="1" applyBorder="1" applyAlignment="1">
      <alignment horizontal="center"/>
    </xf>
    <xf numFmtId="165" fontId="18" fillId="0" borderId="35" xfId="2" applyNumberFormat="1" applyFont="1" applyBorder="1" applyAlignment="1">
      <alignment horizontal="center"/>
    </xf>
    <xf numFmtId="165" fontId="12" fillId="0" borderId="35" xfId="2" applyNumberFormat="1" applyFont="1" applyBorder="1" applyAlignment="1">
      <alignment horizontal="center"/>
    </xf>
    <xf numFmtId="0" fontId="12" fillId="0" borderId="35" xfId="2" applyFont="1" applyBorder="1"/>
    <xf numFmtId="1" fontId="18" fillId="0" borderId="35" xfId="2" applyNumberFormat="1" applyFont="1" applyBorder="1" applyAlignment="1" applyProtection="1">
      <alignment horizontal="center" vertical="center"/>
      <protection hidden="1"/>
    </xf>
    <xf numFmtId="1" fontId="18" fillId="0" borderId="36" xfId="2" applyNumberFormat="1" applyFont="1" applyBorder="1" applyAlignment="1" applyProtection="1">
      <alignment horizontal="center" vertical="center"/>
      <protection hidden="1"/>
    </xf>
    <xf numFmtId="0" fontId="36" fillId="0" borderId="7" xfId="0" applyFont="1" applyBorder="1"/>
    <xf numFmtId="1" fontId="41" fillId="0" borderId="7" xfId="2" applyNumberFormat="1" applyFont="1" applyBorder="1" applyAlignment="1" applyProtection="1">
      <alignment horizontal="center" vertical="center"/>
      <protection hidden="1"/>
    </xf>
    <xf numFmtId="0" fontId="9" fillId="3" borderId="7" xfId="2" applyFont="1" applyFill="1" applyBorder="1"/>
    <xf numFmtId="1" fontId="41" fillId="0" borderId="33" xfId="2" applyNumberFormat="1" applyFont="1" applyBorder="1" applyAlignment="1" applyProtection="1">
      <alignment horizontal="center" vertical="center"/>
      <protection hidden="1"/>
    </xf>
    <xf numFmtId="0" fontId="9" fillId="3" borderId="0" xfId="2" applyFont="1" applyFill="1"/>
    <xf numFmtId="0" fontId="43" fillId="3" borderId="0" xfId="2" applyFont="1" applyFill="1"/>
    <xf numFmtId="165" fontId="12" fillId="0" borderId="7" xfId="2" applyNumberFormat="1" applyFont="1" applyBorder="1" applyAlignment="1">
      <alignment horizontal="center" vertical="center"/>
    </xf>
    <xf numFmtId="0" fontId="17" fillId="0" borderId="7" xfId="2" applyFont="1" applyBorder="1" applyAlignment="1" applyProtection="1">
      <alignment horizontal="left" vertical="center" wrapText="1"/>
      <protection locked="0"/>
    </xf>
    <xf numFmtId="166" fontId="25" fillId="0" borderId="7" xfId="2" applyNumberFormat="1" applyFont="1" applyBorder="1"/>
    <xf numFmtId="0" fontId="36" fillId="0" borderId="7" xfId="2" applyFont="1" applyBorder="1" applyAlignment="1">
      <alignment horizontal="center"/>
    </xf>
    <xf numFmtId="165" fontId="36" fillId="0" borderId="7" xfId="2" applyNumberFormat="1" applyFont="1" applyBorder="1" applyAlignment="1">
      <alignment horizontal="center"/>
    </xf>
    <xf numFmtId="0" fontId="23" fillId="0" borderId="7" xfId="2" applyFont="1" applyBorder="1"/>
    <xf numFmtId="1" fontId="45" fillId="0" borderId="7" xfId="2" applyNumberFormat="1" applyFont="1" applyBorder="1" applyAlignment="1" applyProtection="1">
      <alignment horizontal="center" vertical="center"/>
      <protection hidden="1"/>
    </xf>
    <xf numFmtId="165" fontId="13" fillId="0" borderId="7" xfId="2" applyNumberFormat="1" applyBorder="1"/>
    <xf numFmtId="0" fontId="27" fillId="0" borderId="22" xfId="2" applyFont="1" applyBorder="1"/>
    <xf numFmtId="0" fontId="31" fillId="0" borderId="7" xfId="0" applyFont="1" applyBorder="1"/>
    <xf numFmtId="0" fontId="31" fillId="0" borderId="35" xfId="0" applyFont="1" applyBorder="1"/>
    <xf numFmtId="0" fontId="31" fillId="0" borderId="7" xfId="2" applyFont="1" applyBorder="1" applyProtection="1">
      <protection locked="0"/>
    </xf>
    <xf numFmtId="165" fontId="22" fillId="0" borderId="7" xfId="2" applyNumberFormat="1" applyFont="1" applyBorder="1" applyAlignment="1" applyProtection="1">
      <alignment horizontal="center" vertical="center"/>
      <protection locked="0"/>
    </xf>
    <xf numFmtId="0" fontId="22" fillId="4" borderId="7" xfId="2" applyFont="1" applyFill="1" applyBorder="1" applyAlignment="1">
      <alignment vertical="center"/>
    </xf>
    <xf numFmtId="0" fontId="22" fillId="4" borderId="0" xfId="2" applyFont="1" applyFill="1" applyAlignment="1">
      <alignment vertical="center"/>
    </xf>
    <xf numFmtId="0" fontId="35" fillId="4" borderId="0" xfId="2" applyFont="1" applyFill="1" applyAlignment="1">
      <alignment vertical="center"/>
    </xf>
    <xf numFmtId="1" fontId="10" fillId="0" borderId="0" xfId="2" applyNumberFormat="1" applyFont="1" applyAlignment="1" applyProtection="1">
      <alignment vertical="center"/>
      <protection hidden="1"/>
    </xf>
    <xf numFmtId="1" fontId="27" fillId="0" borderId="0" xfId="2" applyNumberFormat="1" applyFont="1" applyAlignment="1" applyProtection="1">
      <alignment vertical="center"/>
      <protection hidden="1"/>
    </xf>
    <xf numFmtId="0" fontId="12" fillId="0" borderId="11" xfId="0" applyFont="1" applyBorder="1" applyAlignment="1">
      <alignment horizontal="center" vertical="center" textRotation="90" wrapText="1"/>
    </xf>
    <xf numFmtId="0" fontId="12" fillId="0" borderId="13" xfId="0" applyFont="1" applyBorder="1" applyAlignment="1">
      <alignment horizontal="center" vertical="center" textRotation="90" wrapText="1"/>
    </xf>
    <xf numFmtId="0" fontId="12" fillId="0" borderId="7" xfId="0" applyFont="1" applyBorder="1" applyAlignment="1">
      <alignment horizontal="center" vertical="center" textRotation="90" wrapText="1"/>
    </xf>
    <xf numFmtId="0" fontId="12" fillId="0" borderId="8" xfId="0" applyFont="1" applyBorder="1" applyAlignment="1">
      <alignment horizontal="center" vertical="center" textRotation="90" wrapText="1"/>
    </xf>
    <xf numFmtId="0" fontId="12" fillId="0" borderId="9" xfId="0" applyFont="1" applyBorder="1" applyAlignment="1">
      <alignment horizontal="center" vertical="center" textRotation="90" wrapText="1"/>
    </xf>
    <xf numFmtId="0" fontId="12" fillId="0" borderId="16" xfId="0" applyFont="1" applyBorder="1" applyAlignment="1">
      <alignment horizontal="center" vertical="center" textRotation="90" wrapText="1"/>
    </xf>
    <xf numFmtId="0" fontId="12" fillId="0" borderId="11" xfId="0" applyFont="1" applyBorder="1" applyAlignment="1">
      <alignment horizontal="center" vertical="center" textRotation="90"/>
    </xf>
    <xf numFmtId="0" fontId="12" fillId="0" borderId="13" xfId="0" applyFont="1" applyBorder="1" applyAlignment="1">
      <alignment horizontal="center" vertical="center" textRotation="90"/>
    </xf>
    <xf numFmtId="0" fontId="12" fillId="0" borderId="7" xfId="0" applyFont="1" applyBorder="1" applyAlignment="1">
      <alignment horizontal="center" vertical="center" textRotation="90"/>
    </xf>
    <xf numFmtId="0" fontId="12" fillId="0" borderId="8" xfId="0" applyFont="1" applyBorder="1" applyAlignment="1">
      <alignment horizontal="center" vertical="center" textRotation="90"/>
    </xf>
    <xf numFmtId="0" fontId="12" fillId="0" borderId="35" xfId="0" applyFont="1" applyBorder="1" applyAlignment="1">
      <alignment horizontal="center" vertical="center" textRotation="90"/>
    </xf>
    <xf numFmtId="0" fontId="12" fillId="0" borderId="49" xfId="0" applyFont="1" applyBorder="1" applyAlignment="1">
      <alignment horizontal="center" vertical="center" textRotation="90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center" vertical="center" textRotation="90" wrapText="1"/>
    </xf>
    <xf numFmtId="0" fontId="1" fillId="0" borderId="23" xfId="0" applyFont="1" applyBorder="1" applyAlignment="1">
      <alignment horizontal="center" vertical="center" textRotation="90" wrapText="1"/>
    </xf>
    <xf numFmtId="0" fontId="12" fillId="0" borderId="18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textRotation="90"/>
    </xf>
    <xf numFmtId="0" fontId="1" fillId="0" borderId="19" xfId="0" applyFont="1" applyBorder="1" applyAlignment="1">
      <alignment horizontal="center" vertical="center" textRotation="90"/>
    </xf>
    <xf numFmtId="0" fontId="1" fillId="0" borderId="23" xfId="0" applyFont="1" applyBorder="1" applyAlignment="1">
      <alignment horizontal="center" vertical="center" textRotation="90"/>
    </xf>
    <xf numFmtId="0" fontId="1" fillId="0" borderId="7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3" fillId="0" borderId="0" xfId="1" applyFont="1" applyAlignment="1">
      <alignment horizontal="left" vertical="top"/>
    </xf>
    <xf numFmtId="0" fontId="3" fillId="0" borderId="0" xfId="1" applyFont="1" applyAlignment="1">
      <alignment horizontal="left"/>
    </xf>
    <xf numFmtId="0" fontId="2" fillId="0" borderId="0" xfId="1" applyFont="1" applyAlignment="1">
      <alignment horizontal="center"/>
    </xf>
    <xf numFmtId="0" fontId="15" fillId="0" borderId="0" xfId="1" applyFont="1" applyAlignment="1">
      <alignment horizontal="center"/>
    </xf>
    <xf numFmtId="0" fontId="12" fillId="0" borderId="7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16" fillId="0" borderId="0" xfId="1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textRotation="90" wrapText="1"/>
    </xf>
    <xf numFmtId="0" fontId="7" fillId="0" borderId="6" xfId="0" applyFont="1" applyBorder="1" applyAlignment="1">
      <alignment horizontal="center" vertical="center" textRotation="90" wrapText="1"/>
    </xf>
    <xf numFmtId="0" fontId="9" fillId="0" borderId="6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2" fillId="0" borderId="50" xfId="0" applyFont="1" applyBorder="1" applyAlignment="1" applyProtection="1">
      <alignment horizontal="left" vertical="center" wrapText="1"/>
      <protection locked="0"/>
    </xf>
    <xf numFmtId="0" fontId="12" fillId="0" borderId="46" xfId="0" applyFont="1" applyBorder="1" applyAlignment="1" applyProtection="1">
      <alignment horizontal="left" vertical="center" wrapText="1"/>
      <protection locked="0"/>
    </xf>
    <xf numFmtId="0" fontId="12" fillId="0" borderId="47" xfId="0" applyFont="1" applyBorder="1" applyAlignment="1" applyProtection="1">
      <alignment horizontal="left" vertical="center" wrapText="1"/>
      <protection locked="0"/>
    </xf>
    <xf numFmtId="0" fontId="12" fillId="0" borderId="0" xfId="0" applyFont="1" applyAlignment="1" applyProtection="1">
      <alignment horizontal="left" vertical="center" wrapText="1"/>
      <protection locked="0"/>
    </xf>
    <xf numFmtId="0" fontId="12" fillId="0" borderId="9" xfId="0" applyFont="1" applyBorder="1" applyAlignment="1">
      <alignment horizontal="center" vertical="center" wrapText="1"/>
    </xf>
    <xf numFmtId="0" fontId="12" fillId="0" borderId="48" xfId="0" applyFont="1" applyBorder="1" applyAlignment="1">
      <alignment horizontal="center" vertical="center" wrapText="1"/>
    </xf>
    <xf numFmtId="0" fontId="12" fillId="0" borderId="45" xfId="0" applyFont="1" applyBorder="1" applyAlignment="1" applyProtection="1">
      <alignment horizontal="center" vertical="center" wrapText="1"/>
      <protection locked="0"/>
    </xf>
    <xf numFmtId="0" fontId="12" fillId="0" borderId="46" xfId="0" applyFont="1" applyBorder="1" applyAlignment="1" applyProtection="1">
      <alignment horizontal="center" vertical="center" wrapText="1"/>
      <protection locked="0"/>
    </xf>
    <xf numFmtId="0" fontId="12" fillId="0" borderId="47" xfId="0" applyFont="1" applyBorder="1" applyAlignment="1" applyProtection="1">
      <alignment horizontal="center" vertical="center" wrapText="1"/>
      <protection locked="0"/>
    </xf>
    <xf numFmtId="0" fontId="12" fillId="0" borderId="33" xfId="0" applyFont="1" applyBorder="1" applyAlignment="1" applyProtection="1">
      <alignment horizontal="center" vertical="center" wrapText="1"/>
      <protection locked="0"/>
    </xf>
    <xf numFmtId="0" fontId="12" fillId="0" borderId="41" xfId="0" applyFont="1" applyBorder="1" applyAlignment="1" applyProtection="1">
      <alignment horizontal="center" vertical="center" wrapText="1"/>
      <protection locked="0"/>
    </xf>
    <xf numFmtId="0" fontId="12" fillId="0" borderId="32" xfId="0" applyFont="1" applyBorder="1" applyAlignment="1" applyProtection="1">
      <alignment horizontal="center" vertical="center" wrapText="1"/>
      <protection locked="0"/>
    </xf>
    <xf numFmtId="0" fontId="12" fillId="0" borderId="32" xfId="0" applyFont="1" applyBorder="1" applyAlignment="1">
      <alignment horizontal="center" vertical="center"/>
    </xf>
    <xf numFmtId="165" fontId="12" fillId="0" borderId="33" xfId="0" applyNumberFormat="1" applyFont="1" applyBorder="1" applyAlignment="1">
      <alignment horizontal="center" vertical="center"/>
    </xf>
    <xf numFmtId="165" fontId="12" fillId="0" borderId="41" xfId="0" applyNumberFormat="1" applyFont="1" applyBorder="1" applyAlignment="1">
      <alignment horizontal="center" vertical="center"/>
    </xf>
    <xf numFmtId="165" fontId="12" fillId="0" borderId="32" xfId="0" applyNumberFormat="1" applyFont="1" applyBorder="1" applyAlignment="1">
      <alignment horizontal="center" vertical="center"/>
    </xf>
    <xf numFmtId="165" fontId="22" fillId="0" borderId="0" xfId="0" applyNumberFormat="1" applyFont="1" applyAlignment="1">
      <alignment horizontal="center"/>
    </xf>
    <xf numFmtId="0" fontId="12" fillId="0" borderId="44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0" fillId="0" borderId="3" xfId="0" applyBorder="1"/>
    <xf numFmtId="0" fontId="10" fillId="0" borderId="0" xfId="0" applyFont="1" applyAlignment="1">
      <alignment horizontal="center"/>
    </xf>
    <xf numFmtId="0" fontId="13" fillId="0" borderId="19" xfId="0" applyFont="1" applyBorder="1" applyAlignment="1">
      <alignment horizontal="center" vertical="center" textRotation="90" wrapText="1"/>
    </xf>
    <xf numFmtId="0" fontId="13" fillId="0" borderId="23" xfId="0" applyFont="1" applyBorder="1" applyAlignment="1">
      <alignment horizontal="center" vertical="center" textRotation="90" wrapText="1"/>
    </xf>
    <xf numFmtId="0" fontId="8" fillId="0" borderId="5" xfId="0" applyFont="1" applyBorder="1" applyAlignment="1">
      <alignment horizontal="center"/>
    </xf>
    <xf numFmtId="0" fontId="12" fillId="0" borderId="7" xfId="2" applyFont="1" applyBorder="1" applyAlignment="1">
      <alignment horizontal="center" vertical="center" textRotation="90" wrapText="1"/>
    </xf>
    <xf numFmtId="0" fontId="12" fillId="0" borderId="7" xfId="2" applyFont="1" applyBorder="1" applyAlignment="1">
      <alignment horizontal="center" vertical="center" textRotation="90"/>
    </xf>
    <xf numFmtId="0" fontId="12" fillId="0" borderId="7" xfId="2" applyFont="1" applyBorder="1" applyAlignment="1">
      <alignment horizontal="center" vertical="center"/>
    </xf>
    <xf numFmtId="0" fontId="12" fillId="0" borderId="7" xfId="2" applyFont="1" applyBorder="1" applyAlignment="1">
      <alignment horizontal="center" vertical="center" wrapText="1"/>
    </xf>
    <xf numFmtId="0" fontId="12" fillId="0" borderId="33" xfId="2" applyFont="1" applyBorder="1" applyAlignment="1">
      <alignment horizontal="center" vertical="center"/>
    </xf>
    <xf numFmtId="0" fontId="12" fillId="0" borderId="41" xfId="2" applyFont="1" applyBorder="1" applyAlignment="1">
      <alignment horizontal="center" vertical="center"/>
    </xf>
    <xf numFmtId="0" fontId="12" fillId="0" borderId="32" xfId="2" applyFont="1" applyBorder="1" applyAlignment="1">
      <alignment horizontal="center" vertical="center"/>
    </xf>
    <xf numFmtId="0" fontId="27" fillId="0" borderId="22" xfId="2" applyFont="1" applyBorder="1" applyAlignment="1" applyProtection="1">
      <alignment horizontal="left" vertical="center" wrapText="1"/>
      <protection locked="0"/>
    </xf>
    <xf numFmtId="0" fontId="27" fillId="0" borderId="0" xfId="2" applyFont="1" applyAlignment="1" applyProtection="1">
      <alignment horizontal="left" vertical="center" wrapText="1"/>
      <protection locked="0"/>
    </xf>
    <xf numFmtId="0" fontId="38" fillId="0" borderId="22" xfId="2" applyFont="1" applyBorder="1" applyAlignment="1">
      <alignment horizontal="left" vertical="top"/>
    </xf>
    <xf numFmtId="0" fontId="38" fillId="0" borderId="0" xfId="2" applyFont="1" applyAlignment="1">
      <alignment horizontal="left" vertical="top"/>
    </xf>
    <xf numFmtId="0" fontId="10" fillId="0" borderId="35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0" fillId="0" borderId="7" xfId="3" applyFont="1" applyBorder="1" applyAlignment="1">
      <alignment horizontal="left" vertical="center" wrapText="1"/>
    </xf>
    <xf numFmtId="0" fontId="12" fillId="0" borderId="0" xfId="2" applyFont="1" applyAlignment="1">
      <alignment horizontal="center"/>
    </xf>
    <xf numFmtId="0" fontId="23" fillId="0" borderId="35" xfId="2" applyFont="1" applyBorder="1" applyAlignment="1">
      <alignment horizontal="center" vertical="center" wrapText="1"/>
    </xf>
    <xf numFmtId="0" fontId="23" fillId="0" borderId="6" xfId="2" applyFont="1" applyBorder="1" applyAlignment="1">
      <alignment horizontal="center" vertical="center" wrapText="1"/>
    </xf>
    <xf numFmtId="0" fontId="23" fillId="0" borderId="12" xfId="2" applyFont="1" applyBorder="1" applyAlignment="1">
      <alignment horizontal="center" vertical="center" wrapText="1"/>
    </xf>
    <xf numFmtId="0" fontId="12" fillId="0" borderId="35" xfId="2" applyFont="1" applyBorder="1" applyAlignment="1">
      <alignment horizontal="center" vertical="center" textRotation="90" wrapText="1"/>
    </xf>
    <xf numFmtId="0" fontId="12" fillId="0" borderId="6" xfId="2" applyFont="1" applyBorder="1" applyAlignment="1">
      <alignment horizontal="center" vertical="center" textRotation="90" wrapText="1"/>
    </xf>
    <xf numFmtId="0" fontId="12" fillId="0" borderId="12" xfId="2" applyFont="1" applyBorder="1" applyAlignment="1">
      <alignment horizontal="center" vertical="center" textRotation="90" wrapText="1"/>
    </xf>
    <xf numFmtId="0" fontId="12" fillId="0" borderId="33" xfId="2" applyFont="1" applyBorder="1" applyAlignment="1">
      <alignment horizontal="center" vertical="center" wrapText="1"/>
    </xf>
    <xf numFmtId="0" fontId="12" fillId="0" borderId="41" xfId="2" applyFont="1" applyBorder="1" applyAlignment="1">
      <alignment horizontal="center" vertical="center" wrapText="1"/>
    </xf>
    <xf numFmtId="0" fontId="12" fillId="0" borderId="32" xfId="2" applyFont="1" applyBorder="1" applyAlignment="1">
      <alignment horizontal="center" vertical="center" wrapText="1"/>
    </xf>
    <xf numFmtId="0" fontId="12" fillId="0" borderId="35" xfId="2" applyFont="1" applyBorder="1" applyAlignment="1">
      <alignment horizontal="center" vertical="center" textRotation="90"/>
    </xf>
    <xf numFmtId="0" fontId="12" fillId="0" borderId="6" xfId="2" applyFont="1" applyBorder="1" applyAlignment="1">
      <alignment horizontal="center" vertical="center" textRotation="90"/>
    </xf>
    <xf numFmtId="0" fontId="12" fillId="0" borderId="12" xfId="2" applyFont="1" applyBorder="1" applyAlignment="1">
      <alignment horizontal="center" vertical="center" textRotation="90"/>
    </xf>
    <xf numFmtId="0" fontId="12" fillId="0" borderId="35" xfId="2" applyFont="1" applyBorder="1" applyAlignment="1">
      <alignment horizontal="center" textRotation="90"/>
    </xf>
    <xf numFmtId="0" fontId="12" fillId="0" borderId="6" xfId="2" applyFont="1" applyBorder="1" applyAlignment="1">
      <alignment horizontal="center" textRotation="90"/>
    </xf>
    <xf numFmtId="0" fontId="12" fillId="0" borderId="12" xfId="2" applyFont="1" applyBorder="1" applyAlignment="1">
      <alignment horizontal="center" textRotation="90"/>
    </xf>
    <xf numFmtId="0" fontId="27" fillId="0" borderId="0" xfId="2" applyFont="1" applyAlignment="1">
      <alignment horizontal="left"/>
    </xf>
    <xf numFmtId="49" fontId="10" fillId="0" borderId="0" xfId="0" applyNumberFormat="1" applyFont="1" applyAlignment="1">
      <alignment horizontal="left" vertical="top" wrapText="1"/>
    </xf>
    <xf numFmtId="0" fontId="10" fillId="0" borderId="0" xfId="2" applyFont="1" applyAlignment="1">
      <alignment horizontal="left"/>
    </xf>
    <xf numFmtId="0" fontId="10" fillId="0" borderId="0" xfId="3" applyFont="1" applyAlignment="1">
      <alignment horizontal="center"/>
    </xf>
    <xf numFmtId="0" fontId="10" fillId="0" borderId="0" xfId="3" applyFont="1" applyAlignment="1">
      <alignment horizontal="left"/>
    </xf>
    <xf numFmtId="0" fontId="22" fillId="0" borderId="35" xfId="2" applyFont="1" applyBorder="1" applyAlignment="1">
      <alignment horizontal="center" vertical="center"/>
    </xf>
    <xf numFmtId="0" fontId="22" fillId="0" borderId="12" xfId="2" applyFont="1" applyBorder="1" applyAlignment="1">
      <alignment horizontal="center" vertical="center"/>
    </xf>
    <xf numFmtId="165" fontId="22" fillId="0" borderId="35" xfId="2" applyNumberFormat="1" applyFont="1" applyBorder="1" applyAlignment="1">
      <alignment horizontal="center" vertical="center"/>
    </xf>
    <xf numFmtId="165" fontId="22" fillId="0" borderId="12" xfId="2" applyNumberFormat="1" applyFont="1" applyBorder="1" applyAlignment="1">
      <alignment horizontal="center" vertical="center"/>
    </xf>
    <xf numFmtId="0" fontId="25" fillId="0" borderId="33" xfId="2" applyFont="1" applyBorder="1" applyAlignment="1">
      <alignment horizontal="center"/>
    </xf>
    <xf numFmtId="0" fontId="25" fillId="0" borderId="41" xfId="2" applyFont="1" applyBorder="1" applyAlignment="1">
      <alignment horizontal="center"/>
    </xf>
    <xf numFmtId="0" fontId="10" fillId="0" borderId="0" xfId="2" applyFont="1" applyAlignment="1">
      <alignment horizontal="left" vertical="top"/>
    </xf>
    <xf numFmtId="0" fontId="10" fillId="0" borderId="0" xfId="2" applyFont="1" applyAlignment="1" applyProtection="1">
      <alignment horizontal="left" vertical="center" wrapText="1"/>
      <protection locked="0"/>
    </xf>
    <xf numFmtId="0" fontId="10" fillId="0" borderId="0" xfId="0" applyFont="1" applyAlignment="1">
      <alignment horizontal="left" vertical="center"/>
    </xf>
  </cellXfs>
  <cellStyles count="5">
    <cellStyle name="Звичайний 3" xfId="4" xr:uid="{00000000-0005-0000-0000-000000000000}"/>
    <cellStyle name="Обычный" xfId="0" builtinId="0"/>
    <cellStyle name="Обычный 2" xfId="2" xr:uid="{00000000-0005-0000-0000-000002000000}"/>
    <cellStyle name="Обычный_b_g_new_spets_07_12_3" xfId="1" xr:uid="{00000000-0005-0000-0000-000003000000}"/>
    <cellStyle name="Обычный_b_z_05_03v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13" Type="http://schemas.microsoft.com/office/2017/10/relationships/person" Target="persons/person3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12" Type="http://schemas.microsoft.com/office/2017/10/relationships/person" Target="persons/person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microsoft.com/office/2017/10/relationships/person" Target="persons/person1.xml"/><Relationship Id="rId5" Type="http://schemas.openxmlformats.org/officeDocument/2006/relationships/styles" Target="styles.xml"/><Relationship Id="rId10" Type="http://schemas.microsoft.com/office/2017/10/relationships/person" Target="persons/person0.xml"/><Relationship Id="rId4" Type="http://schemas.openxmlformats.org/officeDocument/2006/relationships/theme" Target="theme/theme1.xml"/><Relationship Id="rId14" Type="http://schemas.microsoft.com/office/2017/10/relationships/person" Target="persons/person5.xml"/><Relationship Id="rId9" Type="http://schemas.microsoft.com/office/2017/10/relationships/person" Target="persons/person4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persons/person5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A41"/>
  <sheetViews>
    <sheetView view="pageBreakPreview" topLeftCell="A7" zoomScale="110" zoomScaleSheetLayoutView="110" workbookViewId="0">
      <selection activeCell="O9" sqref="O9"/>
    </sheetView>
  </sheetViews>
  <sheetFormatPr defaultRowHeight="15" x14ac:dyDescent="0.25"/>
  <cols>
    <col min="2" max="2" width="4" customWidth="1"/>
    <col min="3" max="3" width="3.5703125" customWidth="1"/>
    <col min="4" max="4" width="3.28515625" customWidth="1"/>
    <col min="5" max="5" width="3.5703125" customWidth="1"/>
    <col min="6" max="6" width="4.5703125" customWidth="1"/>
    <col min="7" max="7" width="3.5703125" customWidth="1"/>
    <col min="8" max="8" width="4.140625" customWidth="1"/>
    <col min="9" max="9" width="4.42578125" customWidth="1"/>
    <col min="10" max="10" width="3.5703125" customWidth="1"/>
    <col min="11" max="11" width="3.140625" customWidth="1"/>
    <col min="12" max="14" width="3.5703125" customWidth="1"/>
    <col min="15" max="15" width="3.140625" customWidth="1"/>
    <col min="16" max="23" width="3.5703125" customWidth="1"/>
    <col min="24" max="24" width="3.140625" customWidth="1"/>
    <col min="25" max="27" width="3.5703125" customWidth="1"/>
    <col min="28" max="28" width="3.140625" customWidth="1"/>
    <col min="29" max="40" width="3.5703125" customWidth="1"/>
    <col min="41" max="41" width="3.140625" customWidth="1"/>
    <col min="42" max="49" width="3.5703125" customWidth="1"/>
    <col min="50" max="50" width="3.140625" customWidth="1"/>
    <col min="51" max="53" width="3.5703125" customWidth="1"/>
    <col min="258" max="258" width="4" customWidth="1"/>
    <col min="259" max="259" width="3.5703125" customWidth="1"/>
    <col min="260" max="260" width="3.28515625" customWidth="1"/>
    <col min="261" max="261" width="3.5703125" customWidth="1"/>
    <col min="262" max="262" width="4.5703125" customWidth="1"/>
    <col min="263" max="263" width="3.5703125" customWidth="1"/>
    <col min="264" max="264" width="4.140625" customWidth="1"/>
    <col min="265" max="265" width="4.42578125" customWidth="1"/>
    <col min="266" max="266" width="3.5703125" customWidth="1"/>
    <col min="267" max="267" width="3.140625" customWidth="1"/>
    <col min="268" max="270" width="3.5703125" customWidth="1"/>
    <col min="271" max="271" width="3.140625" customWidth="1"/>
    <col min="272" max="279" width="3.5703125" customWidth="1"/>
    <col min="280" max="280" width="3.140625" customWidth="1"/>
    <col min="281" max="283" width="3.5703125" customWidth="1"/>
    <col min="284" max="284" width="3.140625" customWidth="1"/>
    <col min="285" max="296" width="3.5703125" customWidth="1"/>
    <col min="297" max="297" width="3.140625" customWidth="1"/>
    <col min="298" max="305" width="3.5703125" customWidth="1"/>
    <col min="306" max="306" width="3.140625" customWidth="1"/>
    <col min="307" max="309" width="3.5703125" customWidth="1"/>
    <col min="514" max="514" width="4" customWidth="1"/>
    <col min="515" max="515" width="3.5703125" customWidth="1"/>
    <col min="516" max="516" width="3.28515625" customWidth="1"/>
    <col min="517" max="517" width="3.5703125" customWidth="1"/>
    <col min="518" max="518" width="4.5703125" customWidth="1"/>
    <col min="519" max="519" width="3.5703125" customWidth="1"/>
    <col min="520" max="520" width="4.140625" customWidth="1"/>
    <col min="521" max="521" width="4.42578125" customWidth="1"/>
    <col min="522" max="522" width="3.5703125" customWidth="1"/>
    <col min="523" max="523" width="3.140625" customWidth="1"/>
    <col min="524" max="526" width="3.5703125" customWidth="1"/>
    <col min="527" max="527" width="3.140625" customWidth="1"/>
    <col min="528" max="535" width="3.5703125" customWidth="1"/>
    <col min="536" max="536" width="3.140625" customWidth="1"/>
    <col min="537" max="539" width="3.5703125" customWidth="1"/>
    <col min="540" max="540" width="3.140625" customWidth="1"/>
    <col min="541" max="552" width="3.5703125" customWidth="1"/>
    <col min="553" max="553" width="3.140625" customWidth="1"/>
    <col min="554" max="561" width="3.5703125" customWidth="1"/>
    <col min="562" max="562" width="3.140625" customWidth="1"/>
    <col min="563" max="565" width="3.5703125" customWidth="1"/>
    <col min="770" max="770" width="4" customWidth="1"/>
    <col min="771" max="771" width="3.5703125" customWidth="1"/>
    <col min="772" max="772" width="3.28515625" customWidth="1"/>
    <col min="773" max="773" width="3.5703125" customWidth="1"/>
    <col min="774" max="774" width="4.5703125" customWidth="1"/>
    <col min="775" max="775" width="3.5703125" customWidth="1"/>
    <col min="776" max="776" width="4.140625" customWidth="1"/>
    <col min="777" max="777" width="4.42578125" customWidth="1"/>
    <col min="778" max="778" width="3.5703125" customWidth="1"/>
    <col min="779" max="779" width="3.140625" customWidth="1"/>
    <col min="780" max="782" width="3.5703125" customWidth="1"/>
    <col min="783" max="783" width="3.140625" customWidth="1"/>
    <col min="784" max="791" width="3.5703125" customWidth="1"/>
    <col min="792" max="792" width="3.140625" customWidth="1"/>
    <col min="793" max="795" width="3.5703125" customWidth="1"/>
    <col min="796" max="796" width="3.140625" customWidth="1"/>
    <col min="797" max="808" width="3.5703125" customWidth="1"/>
    <col min="809" max="809" width="3.140625" customWidth="1"/>
    <col min="810" max="817" width="3.5703125" customWidth="1"/>
    <col min="818" max="818" width="3.140625" customWidth="1"/>
    <col min="819" max="821" width="3.5703125" customWidth="1"/>
    <col min="1026" max="1026" width="4" customWidth="1"/>
    <col min="1027" max="1027" width="3.5703125" customWidth="1"/>
    <col min="1028" max="1028" width="3.28515625" customWidth="1"/>
    <col min="1029" max="1029" width="3.5703125" customWidth="1"/>
    <col min="1030" max="1030" width="4.5703125" customWidth="1"/>
    <col min="1031" max="1031" width="3.5703125" customWidth="1"/>
    <col min="1032" max="1032" width="4.140625" customWidth="1"/>
    <col min="1033" max="1033" width="4.42578125" customWidth="1"/>
    <col min="1034" max="1034" width="3.5703125" customWidth="1"/>
    <col min="1035" max="1035" width="3.140625" customWidth="1"/>
    <col min="1036" max="1038" width="3.5703125" customWidth="1"/>
    <col min="1039" max="1039" width="3.140625" customWidth="1"/>
    <col min="1040" max="1047" width="3.5703125" customWidth="1"/>
    <col min="1048" max="1048" width="3.140625" customWidth="1"/>
    <col min="1049" max="1051" width="3.5703125" customWidth="1"/>
    <col min="1052" max="1052" width="3.140625" customWidth="1"/>
    <col min="1053" max="1064" width="3.5703125" customWidth="1"/>
    <col min="1065" max="1065" width="3.140625" customWidth="1"/>
    <col min="1066" max="1073" width="3.5703125" customWidth="1"/>
    <col min="1074" max="1074" width="3.140625" customWidth="1"/>
    <col min="1075" max="1077" width="3.5703125" customWidth="1"/>
    <col min="1282" max="1282" width="4" customWidth="1"/>
    <col min="1283" max="1283" width="3.5703125" customWidth="1"/>
    <col min="1284" max="1284" width="3.28515625" customWidth="1"/>
    <col min="1285" max="1285" width="3.5703125" customWidth="1"/>
    <col min="1286" max="1286" width="4.5703125" customWidth="1"/>
    <col min="1287" max="1287" width="3.5703125" customWidth="1"/>
    <col min="1288" max="1288" width="4.140625" customWidth="1"/>
    <col min="1289" max="1289" width="4.42578125" customWidth="1"/>
    <col min="1290" max="1290" width="3.5703125" customWidth="1"/>
    <col min="1291" max="1291" width="3.140625" customWidth="1"/>
    <col min="1292" max="1294" width="3.5703125" customWidth="1"/>
    <col min="1295" max="1295" width="3.140625" customWidth="1"/>
    <col min="1296" max="1303" width="3.5703125" customWidth="1"/>
    <col min="1304" max="1304" width="3.140625" customWidth="1"/>
    <col min="1305" max="1307" width="3.5703125" customWidth="1"/>
    <col min="1308" max="1308" width="3.140625" customWidth="1"/>
    <col min="1309" max="1320" width="3.5703125" customWidth="1"/>
    <col min="1321" max="1321" width="3.140625" customWidth="1"/>
    <col min="1322" max="1329" width="3.5703125" customWidth="1"/>
    <col min="1330" max="1330" width="3.140625" customWidth="1"/>
    <col min="1331" max="1333" width="3.5703125" customWidth="1"/>
    <col min="1538" max="1538" width="4" customWidth="1"/>
    <col min="1539" max="1539" width="3.5703125" customWidth="1"/>
    <col min="1540" max="1540" width="3.28515625" customWidth="1"/>
    <col min="1541" max="1541" width="3.5703125" customWidth="1"/>
    <col min="1542" max="1542" width="4.5703125" customWidth="1"/>
    <col min="1543" max="1543" width="3.5703125" customWidth="1"/>
    <col min="1544" max="1544" width="4.140625" customWidth="1"/>
    <col min="1545" max="1545" width="4.42578125" customWidth="1"/>
    <col min="1546" max="1546" width="3.5703125" customWidth="1"/>
    <col min="1547" max="1547" width="3.140625" customWidth="1"/>
    <col min="1548" max="1550" width="3.5703125" customWidth="1"/>
    <col min="1551" max="1551" width="3.140625" customWidth="1"/>
    <col min="1552" max="1559" width="3.5703125" customWidth="1"/>
    <col min="1560" max="1560" width="3.140625" customWidth="1"/>
    <col min="1561" max="1563" width="3.5703125" customWidth="1"/>
    <col min="1564" max="1564" width="3.140625" customWidth="1"/>
    <col min="1565" max="1576" width="3.5703125" customWidth="1"/>
    <col min="1577" max="1577" width="3.140625" customWidth="1"/>
    <col min="1578" max="1585" width="3.5703125" customWidth="1"/>
    <col min="1586" max="1586" width="3.140625" customWidth="1"/>
    <col min="1587" max="1589" width="3.5703125" customWidth="1"/>
    <col min="1794" max="1794" width="4" customWidth="1"/>
    <col min="1795" max="1795" width="3.5703125" customWidth="1"/>
    <col min="1796" max="1796" width="3.28515625" customWidth="1"/>
    <col min="1797" max="1797" width="3.5703125" customWidth="1"/>
    <col min="1798" max="1798" width="4.5703125" customWidth="1"/>
    <col min="1799" max="1799" width="3.5703125" customWidth="1"/>
    <col min="1800" max="1800" width="4.140625" customWidth="1"/>
    <col min="1801" max="1801" width="4.42578125" customWidth="1"/>
    <col min="1802" max="1802" width="3.5703125" customWidth="1"/>
    <col min="1803" max="1803" width="3.140625" customWidth="1"/>
    <col min="1804" max="1806" width="3.5703125" customWidth="1"/>
    <col min="1807" max="1807" width="3.140625" customWidth="1"/>
    <col min="1808" max="1815" width="3.5703125" customWidth="1"/>
    <col min="1816" max="1816" width="3.140625" customWidth="1"/>
    <col min="1817" max="1819" width="3.5703125" customWidth="1"/>
    <col min="1820" max="1820" width="3.140625" customWidth="1"/>
    <col min="1821" max="1832" width="3.5703125" customWidth="1"/>
    <col min="1833" max="1833" width="3.140625" customWidth="1"/>
    <col min="1834" max="1841" width="3.5703125" customWidth="1"/>
    <col min="1842" max="1842" width="3.140625" customWidth="1"/>
    <col min="1843" max="1845" width="3.5703125" customWidth="1"/>
    <col min="2050" max="2050" width="4" customWidth="1"/>
    <col min="2051" max="2051" width="3.5703125" customWidth="1"/>
    <col min="2052" max="2052" width="3.28515625" customWidth="1"/>
    <col min="2053" max="2053" width="3.5703125" customWidth="1"/>
    <col min="2054" max="2054" width="4.5703125" customWidth="1"/>
    <col min="2055" max="2055" width="3.5703125" customWidth="1"/>
    <col min="2056" max="2056" width="4.140625" customWidth="1"/>
    <col min="2057" max="2057" width="4.42578125" customWidth="1"/>
    <col min="2058" max="2058" width="3.5703125" customWidth="1"/>
    <col min="2059" max="2059" width="3.140625" customWidth="1"/>
    <col min="2060" max="2062" width="3.5703125" customWidth="1"/>
    <col min="2063" max="2063" width="3.140625" customWidth="1"/>
    <col min="2064" max="2071" width="3.5703125" customWidth="1"/>
    <col min="2072" max="2072" width="3.140625" customWidth="1"/>
    <col min="2073" max="2075" width="3.5703125" customWidth="1"/>
    <col min="2076" max="2076" width="3.140625" customWidth="1"/>
    <col min="2077" max="2088" width="3.5703125" customWidth="1"/>
    <col min="2089" max="2089" width="3.140625" customWidth="1"/>
    <col min="2090" max="2097" width="3.5703125" customWidth="1"/>
    <col min="2098" max="2098" width="3.140625" customWidth="1"/>
    <col min="2099" max="2101" width="3.5703125" customWidth="1"/>
    <col min="2306" max="2306" width="4" customWidth="1"/>
    <col min="2307" max="2307" width="3.5703125" customWidth="1"/>
    <col min="2308" max="2308" width="3.28515625" customWidth="1"/>
    <col min="2309" max="2309" width="3.5703125" customWidth="1"/>
    <col min="2310" max="2310" width="4.5703125" customWidth="1"/>
    <col min="2311" max="2311" width="3.5703125" customWidth="1"/>
    <col min="2312" max="2312" width="4.140625" customWidth="1"/>
    <col min="2313" max="2313" width="4.42578125" customWidth="1"/>
    <col min="2314" max="2314" width="3.5703125" customWidth="1"/>
    <col min="2315" max="2315" width="3.140625" customWidth="1"/>
    <col min="2316" max="2318" width="3.5703125" customWidth="1"/>
    <col min="2319" max="2319" width="3.140625" customWidth="1"/>
    <col min="2320" max="2327" width="3.5703125" customWidth="1"/>
    <col min="2328" max="2328" width="3.140625" customWidth="1"/>
    <col min="2329" max="2331" width="3.5703125" customWidth="1"/>
    <col min="2332" max="2332" width="3.140625" customWidth="1"/>
    <col min="2333" max="2344" width="3.5703125" customWidth="1"/>
    <col min="2345" max="2345" width="3.140625" customWidth="1"/>
    <col min="2346" max="2353" width="3.5703125" customWidth="1"/>
    <col min="2354" max="2354" width="3.140625" customWidth="1"/>
    <col min="2355" max="2357" width="3.5703125" customWidth="1"/>
    <col min="2562" max="2562" width="4" customWidth="1"/>
    <col min="2563" max="2563" width="3.5703125" customWidth="1"/>
    <col min="2564" max="2564" width="3.28515625" customWidth="1"/>
    <col min="2565" max="2565" width="3.5703125" customWidth="1"/>
    <col min="2566" max="2566" width="4.5703125" customWidth="1"/>
    <col min="2567" max="2567" width="3.5703125" customWidth="1"/>
    <col min="2568" max="2568" width="4.140625" customWidth="1"/>
    <col min="2569" max="2569" width="4.42578125" customWidth="1"/>
    <col min="2570" max="2570" width="3.5703125" customWidth="1"/>
    <col min="2571" max="2571" width="3.140625" customWidth="1"/>
    <col min="2572" max="2574" width="3.5703125" customWidth="1"/>
    <col min="2575" max="2575" width="3.140625" customWidth="1"/>
    <col min="2576" max="2583" width="3.5703125" customWidth="1"/>
    <col min="2584" max="2584" width="3.140625" customWidth="1"/>
    <col min="2585" max="2587" width="3.5703125" customWidth="1"/>
    <col min="2588" max="2588" width="3.140625" customWidth="1"/>
    <col min="2589" max="2600" width="3.5703125" customWidth="1"/>
    <col min="2601" max="2601" width="3.140625" customWidth="1"/>
    <col min="2602" max="2609" width="3.5703125" customWidth="1"/>
    <col min="2610" max="2610" width="3.140625" customWidth="1"/>
    <col min="2611" max="2613" width="3.5703125" customWidth="1"/>
    <col min="2818" max="2818" width="4" customWidth="1"/>
    <col min="2819" max="2819" width="3.5703125" customWidth="1"/>
    <col min="2820" max="2820" width="3.28515625" customWidth="1"/>
    <col min="2821" max="2821" width="3.5703125" customWidth="1"/>
    <col min="2822" max="2822" width="4.5703125" customWidth="1"/>
    <col min="2823" max="2823" width="3.5703125" customWidth="1"/>
    <col min="2824" max="2824" width="4.140625" customWidth="1"/>
    <col min="2825" max="2825" width="4.42578125" customWidth="1"/>
    <col min="2826" max="2826" width="3.5703125" customWidth="1"/>
    <col min="2827" max="2827" width="3.140625" customWidth="1"/>
    <col min="2828" max="2830" width="3.5703125" customWidth="1"/>
    <col min="2831" max="2831" width="3.140625" customWidth="1"/>
    <col min="2832" max="2839" width="3.5703125" customWidth="1"/>
    <col min="2840" max="2840" width="3.140625" customWidth="1"/>
    <col min="2841" max="2843" width="3.5703125" customWidth="1"/>
    <col min="2844" max="2844" width="3.140625" customWidth="1"/>
    <col min="2845" max="2856" width="3.5703125" customWidth="1"/>
    <col min="2857" max="2857" width="3.140625" customWidth="1"/>
    <col min="2858" max="2865" width="3.5703125" customWidth="1"/>
    <col min="2866" max="2866" width="3.140625" customWidth="1"/>
    <col min="2867" max="2869" width="3.5703125" customWidth="1"/>
    <col min="3074" max="3074" width="4" customWidth="1"/>
    <col min="3075" max="3075" width="3.5703125" customWidth="1"/>
    <col min="3076" max="3076" width="3.28515625" customWidth="1"/>
    <col min="3077" max="3077" width="3.5703125" customWidth="1"/>
    <col min="3078" max="3078" width="4.5703125" customWidth="1"/>
    <col min="3079" max="3079" width="3.5703125" customWidth="1"/>
    <col min="3080" max="3080" width="4.140625" customWidth="1"/>
    <col min="3081" max="3081" width="4.42578125" customWidth="1"/>
    <col min="3082" max="3082" width="3.5703125" customWidth="1"/>
    <col min="3083" max="3083" width="3.140625" customWidth="1"/>
    <col min="3084" max="3086" width="3.5703125" customWidth="1"/>
    <col min="3087" max="3087" width="3.140625" customWidth="1"/>
    <col min="3088" max="3095" width="3.5703125" customWidth="1"/>
    <col min="3096" max="3096" width="3.140625" customWidth="1"/>
    <col min="3097" max="3099" width="3.5703125" customWidth="1"/>
    <col min="3100" max="3100" width="3.140625" customWidth="1"/>
    <col min="3101" max="3112" width="3.5703125" customWidth="1"/>
    <col min="3113" max="3113" width="3.140625" customWidth="1"/>
    <col min="3114" max="3121" width="3.5703125" customWidth="1"/>
    <col min="3122" max="3122" width="3.140625" customWidth="1"/>
    <col min="3123" max="3125" width="3.5703125" customWidth="1"/>
    <col min="3330" max="3330" width="4" customWidth="1"/>
    <col min="3331" max="3331" width="3.5703125" customWidth="1"/>
    <col min="3332" max="3332" width="3.28515625" customWidth="1"/>
    <col min="3333" max="3333" width="3.5703125" customWidth="1"/>
    <col min="3334" max="3334" width="4.5703125" customWidth="1"/>
    <col min="3335" max="3335" width="3.5703125" customWidth="1"/>
    <col min="3336" max="3336" width="4.140625" customWidth="1"/>
    <col min="3337" max="3337" width="4.42578125" customWidth="1"/>
    <col min="3338" max="3338" width="3.5703125" customWidth="1"/>
    <col min="3339" max="3339" width="3.140625" customWidth="1"/>
    <col min="3340" max="3342" width="3.5703125" customWidth="1"/>
    <col min="3343" max="3343" width="3.140625" customWidth="1"/>
    <col min="3344" max="3351" width="3.5703125" customWidth="1"/>
    <col min="3352" max="3352" width="3.140625" customWidth="1"/>
    <col min="3353" max="3355" width="3.5703125" customWidth="1"/>
    <col min="3356" max="3356" width="3.140625" customWidth="1"/>
    <col min="3357" max="3368" width="3.5703125" customWidth="1"/>
    <col min="3369" max="3369" width="3.140625" customWidth="1"/>
    <col min="3370" max="3377" width="3.5703125" customWidth="1"/>
    <col min="3378" max="3378" width="3.140625" customWidth="1"/>
    <col min="3379" max="3381" width="3.5703125" customWidth="1"/>
    <col min="3586" max="3586" width="4" customWidth="1"/>
    <col min="3587" max="3587" width="3.5703125" customWidth="1"/>
    <col min="3588" max="3588" width="3.28515625" customWidth="1"/>
    <col min="3589" max="3589" width="3.5703125" customWidth="1"/>
    <col min="3590" max="3590" width="4.5703125" customWidth="1"/>
    <col min="3591" max="3591" width="3.5703125" customWidth="1"/>
    <col min="3592" max="3592" width="4.140625" customWidth="1"/>
    <col min="3593" max="3593" width="4.42578125" customWidth="1"/>
    <col min="3594" max="3594" width="3.5703125" customWidth="1"/>
    <col min="3595" max="3595" width="3.140625" customWidth="1"/>
    <col min="3596" max="3598" width="3.5703125" customWidth="1"/>
    <col min="3599" max="3599" width="3.140625" customWidth="1"/>
    <col min="3600" max="3607" width="3.5703125" customWidth="1"/>
    <col min="3608" max="3608" width="3.140625" customWidth="1"/>
    <col min="3609" max="3611" width="3.5703125" customWidth="1"/>
    <col min="3612" max="3612" width="3.140625" customWidth="1"/>
    <col min="3613" max="3624" width="3.5703125" customWidth="1"/>
    <col min="3625" max="3625" width="3.140625" customWidth="1"/>
    <col min="3626" max="3633" width="3.5703125" customWidth="1"/>
    <col min="3634" max="3634" width="3.140625" customWidth="1"/>
    <col min="3635" max="3637" width="3.5703125" customWidth="1"/>
    <col min="3842" max="3842" width="4" customWidth="1"/>
    <col min="3843" max="3843" width="3.5703125" customWidth="1"/>
    <col min="3844" max="3844" width="3.28515625" customWidth="1"/>
    <col min="3845" max="3845" width="3.5703125" customWidth="1"/>
    <col min="3846" max="3846" width="4.5703125" customWidth="1"/>
    <col min="3847" max="3847" width="3.5703125" customWidth="1"/>
    <col min="3848" max="3848" width="4.140625" customWidth="1"/>
    <col min="3849" max="3849" width="4.42578125" customWidth="1"/>
    <col min="3850" max="3850" width="3.5703125" customWidth="1"/>
    <col min="3851" max="3851" width="3.140625" customWidth="1"/>
    <col min="3852" max="3854" width="3.5703125" customWidth="1"/>
    <col min="3855" max="3855" width="3.140625" customWidth="1"/>
    <col min="3856" max="3863" width="3.5703125" customWidth="1"/>
    <col min="3864" max="3864" width="3.140625" customWidth="1"/>
    <col min="3865" max="3867" width="3.5703125" customWidth="1"/>
    <col min="3868" max="3868" width="3.140625" customWidth="1"/>
    <col min="3869" max="3880" width="3.5703125" customWidth="1"/>
    <col min="3881" max="3881" width="3.140625" customWidth="1"/>
    <col min="3882" max="3889" width="3.5703125" customWidth="1"/>
    <col min="3890" max="3890" width="3.140625" customWidth="1"/>
    <col min="3891" max="3893" width="3.5703125" customWidth="1"/>
    <col min="4098" max="4098" width="4" customWidth="1"/>
    <col min="4099" max="4099" width="3.5703125" customWidth="1"/>
    <col min="4100" max="4100" width="3.28515625" customWidth="1"/>
    <col min="4101" max="4101" width="3.5703125" customWidth="1"/>
    <col min="4102" max="4102" width="4.5703125" customWidth="1"/>
    <col min="4103" max="4103" width="3.5703125" customWidth="1"/>
    <col min="4104" max="4104" width="4.140625" customWidth="1"/>
    <col min="4105" max="4105" width="4.42578125" customWidth="1"/>
    <col min="4106" max="4106" width="3.5703125" customWidth="1"/>
    <col min="4107" max="4107" width="3.140625" customWidth="1"/>
    <col min="4108" max="4110" width="3.5703125" customWidth="1"/>
    <col min="4111" max="4111" width="3.140625" customWidth="1"/>
    <col min="4112" max="4119" width="3.5703125" customWidth="1"/>
    <col min="4120" max="4120" width="3.140625" customWidth="1"/>
    <col min="4121" max="4123" width="3.5703125" customWidth="1"/>
    <col min="4124" max="4124" width="3.140625" customWidth="1"/>
    <col min="4125" max="4136" width="3.5703125" customWidth="1"/>
    <col min="4137" max="4137" width="3.140625" customWidth="1"/>
    <col min="4138" max="4145" width="3.5703125" customWidth="1"/>
    <col min="4146" max="4146" width="3.140625" customWidth="1"/>
    <col min="4147" max="4149" width="3.5703125" customWidth="1"/>
    <col min="4354" max="4354" width="4" customWidth="1"/>
    <col min="4355" max="4355" width="3.5703125" customWidth="1"/>
    <col min="4356" max="4356" width="3.28515625" customWidth="1"/>
    <col min="4357" max="4357" width="3.5703125" customWidth="1"/>
    <col min="4358" max="4358" width="4.5703125" customWidth="1"/>
    <col min="4359" max="4359" width="3.5703125" customWidth="1"/>
    <col min="4360" max="4360" width="4.140625" customWidth="1"/>
    <col min="4361" max="4361" width="4.42578125" customWidth="1"/>
    <col min="4362" max="4362" width="3.5703125" customWidth="1"/>
    <col min="4363" max="4363" width="3.140625" customWidth="1"/>
    <col min="4364" max="4366" width="3.5703125" customWidth="1"/>
    <col min="4367" max="4367" width="3.140625" customWidth="1"/>
    <col min="4368" max="4375" width="3.5703125" customWidth="1"/>
    <col min="4376" max="4376" width="3.140625" customWidth="1"/>
    <col min="4377" max="4379" width="3.5703125" customWidth="1"/>
    <col min="4380" max="4380" width="3.140625" customWidth="1"/>
    <col min="4381" max="4392" width="3.5703125" customWidth="1"/>
    <col min="4393" max="4393" width="3.140625" customWidth="1"/>
    <col min="4394" max="4401" width="3.5703125" customWidth="1"/>
    <col min="4402" max="4402" width="3.140625" customWidth="1"/>
    <col min="4403" max="4405" width="3.5703125" customWidth="1"/>
    <col min="4610" max="4610" width="4" customWidth="1"/>
    <col min="4611" max="4611" width="3.5703125" customWidth="1"/>
    <col min="4612" max="4612" width="3.28515625" customWidth="1"/>
    <col min="4613" max="4613" width="3.5703125" customWidth="1"/>
    <col min="4614" max="4614" width="4.5703125" customWidth="1"/>
    <col min="4615" max="4615" width="3.5703125" customWidth="1"/>
    <col min="4616" max="4616" width="4.140625" customWidth="1"/>
    <col min="4617" max="4617" width="4.42578125" customWidth="1"/>
    <col min="4618" max="4618" width="3.5703125" customWidth="1"/>
    <col min="4619" max="4619" width="3.140625" customWidth="1"/>
    <col min="4620" max="4622" width="3.5703125" customWidth="1"/>
    <col min="4623" max="4623" width="3.140625" customWidth="1"/>
    <col min="4624" max="4631" width="3.5703125" customWidth="1"/>
    <col min="4632" max="4632" width="3.140625" customWidth="1"/>
    <col min="4633" max="4635" width="3.5703125" customWidth="1"/>
    <col min="4636" max="4636" width="3.140625" customWidth="1"/>
    <col min="4637" max="4648" width="3.5703125" customWidth="1"/>
    <col min="4649" max="4649" width="3.140625" customWidth="1"/>
    <col min="4650" max="4657" width="3.5703125" customWidth="1"/>
    <col min="4658" max="4658" width="3.140625" customWidth="1"/>
    <col min="4659" max="4661" width="3.5703125" customWidth="1"/>
    <col min="4866" max="4866" width="4" customWidth="1"/>
    <col min="4867" max="4867" width="3.5703125" customWidth="1"/>
    <col min="4868" max="4868" width="3.28515625" customWidth="1"/>
    <col min="4869" max="4869" width="3.5703125" customWidth="1"/>
    <col min="4870" max="4870" width="4.5703125" customWidth="1"/>
    <col min="4871" max="4871" width="3.5703125" customWidth="1"/>
    <col min="4872" max="4872" width="4.140625" customWidth="1"/>
    <col min="4873" max="4873" width="4.42578125" customWidth="1"/>
    <col min="4874" max="4874" width="3.5703125" customWidth="1"/>
    <col min="4875" max="4875" width="3.140625" customWidth="1"/>
    <col min="4876" max="4878" width="3.5703125" customWidth="1"/>
    <col min="4879" max="4879" width="3.140625" customWidth="1"/>
    <col min="4880" max="4887" width="3.5703125" customWidth="1"/>
    <col min="4888" max="4888" width="3.140625" customWidth="1"/>
    <col min="4889" max="4891" width="3.5703125" customWidth="1"/>
    <col min="4892" max="4892" width="3.140625" customWidth="1"/>
    <col min="4893" max="4904" width="3.5703125" customWidth="1"/>
    <col min="4905" max="4905" width="3.140625" customWidth="1"/>
    <col min="4906" max="4913" width="3.5703125" customWidth="1"/>
    <col min="4914" max="4914" width="3.140625" customWidth="1"/>
    <col min="4915" max="4917" width="3.5703125" customWidth="1"/>
    <col min="5122" max="5122" width="4" customWidth="1"/>
    <col min="5123" max="5123" width="3.5703125" customWidth="1"/>
    <col min="5124" max="5124" width="3.28515625" customWidth="1"/>
    <col min="5125" max="5125" width="3.5703125" customWidth="1"/>
    <col min="5126" max="5126" width="4.5703125" customWidth="1"/>
    <col min="5127" max="5127" width="3.5703125" customWidth="1"/>
    <col min="5128" max="5128" width="4.140625" customWidth="1"/>
    <col min="5129" max="5129" width="4.42578125" customWidth="1"/>
    <col min="5130" max="5130" width="3.5703125" customWidth="1"/>
    <col min="5131" max="5131" width="3.140625" customWidth="1"/>
    <col min="5132" max="5134" width="3.5703125" customWidth="1"/>
    <col min="5135" max="5135" width="3.140625" customWidth="1"/>
    <col min="5136" max="5143" width="3.5703125" customWidth="1"/>
    <col min="5144" max="5144" width="3.140625" customWidth="1"/>
    <col min="5145" max="5147" width="3.5703125" customWidth="1"/>
    <col min="5148" max="5148" width="3.140625" customWidth="1"/>
    <col min="5149" max="5160" width="3.5703125" customWidth="1"/>
    <col min="5161" max="5161" width="3.140625" customWidth="1"/>
    <col min="5162" max="5169" width="3.5703125" customWidth="1"/>
    <col min="5170" max="5170" width="3.140625" customWidth="1"/>
    <col min="5171" max="5173" width="3.5703125" customWidth="1"/>
    <col min="5378" max="5378" width="4" customWidth="1"/>
    <col min="5379" max="5379" width="3.5703125" customWidth="1"/>
    <col min="5380" max="5380" width="3.28515625" customWidth="1"/>
    <col min="5381" max="5381" width="3.5703125" customWidth="1"/>
    <col min="5382" max="5382" width="4.5703125" customWidth="1"/>
    <col min="5383" max="5383" width="3.5703125" customWidth="1"/>
    <col min="5384" max="5384" width="4.140625" customWidth="1"/>
    <col min="5385" max="5385" width="4.42578125" customWidth="1"/>
    <col min="5386" max="5386" width="3.5703125" customWidth="1"/>
    <col min="5387" max="5387" width="3.140625" customWidth="1"/>
    <col min="5388" max="5390" width="3.5703125" customWidth="1"/>
    <col min="5391" max="5391" width="3.140625" customWidth="1"/>
    <col min="5392" max="5399" width="3.5703125" customWidth="1"/>
    <col min="5400" max="5400" width="3.140625" customWidth="1"/>
    <col min="5401" max="5403" width="3.5703125" customWidth="1"/>
    <col min="5404" max="5404" width="3.140625" customWidth="1"/>
    <col min="5405" max="5416" width="3.5703125" customWidth="1"/>
    <col min="5417" max="5417" width="3.140625" customWidth="1"/>
    <col min="5418" max="5425" width="3.5703125" customWidth="1"/>
    <col min="5426" max="5426" width="3.140625" customWidth="1"/>
    <col min="5427" max="5429" width="3.5703125" customWidth="1"/>
    <col min="5634" max="5634" width="4" customWidth="1"/>
    <col min="5635" max="5635" width="3.5703125" customWidth="1"/>
    <col min="5636" max="5636" width="3.28515625" customWidth="1"/>
    <col min="5637" max="5637" width="3.5703125" customWidth="1"/>
    <col min="5638" max="5638" width="4.5703125" customWidth="1"/>
    <col min="5639" max="5639" width="3.5703125" customWidth="1"/>
    <col min="5640" max="5640" width="4.140625" customWidth="1"/>
    <col min="5641" max="5641" width="4.42578125" customWidth="1"/>
    <col min="5642" max="5642" width="3.5703125" customWidth="1"/>
    <col min="5643" max="5643" width="3.140625" customWidth="1"/>
    <col min="5644" max="5646" width="3.5703125" customWidth="1"/>
    <col min="5647" max="5647" width="3.140625" customWidth="1"/>
    <col min="5648" max="5655" width="3.5703125" customWidth="1"/>
    <col min="5656" max="5656" width="3.140625" customWidth="1"/>
    <col min="5657" max="5659" width="3.5703125" customWidth="1"/>
    <col min="5660" max="5660" width="3.140625" customWidth="1"/>
    <col min="5661" max="5672" width="3.5703125" customWidth="1"/>
    <col min="5673" max="5673" width="3.140625" customWidth="1"/>
    <col min="5674" max="5681" width="3.5703125" customWidth="1"/>
    <col min="5682" max="5682" width="3.140625" customWidth="1"/>
    <col min="5683" max="5685" width="3.5703125" customWidth="1"/>
    <col min="5890" max="5890" width="4" customWidth="1"/>
    <col min="5891" max="5891" width="3.5703125" customWidth="1"/>
    <col min="5892" max="5892" width="3.28515625" customWidth="1"/>
    <col min="5893" max="5893" width="3.5703125" customWidth="1"/>
    <col min="5894" max="5894" width="4.5703125" customWidth="1"/>
    <col min="5895" max="5895" width="3.5703125" customWidth="1"/>
    <col min="5896" max="5896" width="4.140625" customWidth="1"/>
    <col min="5897" max="5897" width="4.42578125" customWidth="1"/>
    <col min="5898" max="5898" width="3.5703125" customWidth="1"/>
    <col min="5899" max="5899" width="3.140625" customWidth="1"/>
    <col min="5900" max="5902" width="3.5703125" customWidth="1"/>
    <col min="5903" max="5903" width="3.140625" customWidth="1"/>
    <col min="5904" max="5911" width="3.5703125" customWidth="1"/>
    <col min="5912" max="5912" width="3.140625" customWidth="1"/>
    <col min="5913" max="5915" width="3.5703125" customWidth="1"/>
    <col min="5916" max="5916" width="3.140625" customWidth="1"/>
    <col min="5917" max="5928" width="3.5703125" customWidth="1"/>
    <col min="5929" max="5929" width="3.140625" customWidth="1"/>
    <col min="5930" max="5937" width="3.5703125" customWidth="1"/>
    <col min="5938" max="5938" width="3.140625" customWidth="1"/>
    <col min="5939" max="5941" width="3.5703125" customWidth="1"/>
    <col min="6146" max="6146" width="4" customWidth="1"/>
    <col min="6147" max="6147" width="3.5703125" customWidth="1"/>
    <col min="6148" max="6148" width="3.28515625" customWidth="1"/>
    <col min="6149" max="6149" width="3.5703125" customWidth="1"/>
    <col min="6150" max="6150" width="4.5703125" customWidth="1"/>
    <col min="6151" max="6151" width="3.5703125" customWidth="1"/>
    <col min="6152" max="6152" width="4.140625" customWidth="1"/>
    <col min="6153" max="6153" width="4.42578125" customWidth="1"/>
    <col min="6154" max="6154" width="3.5703125" customWidth="1"/>
    <col min="6155" max="6155" width="3.140625" customWidth="1"/>
    <col min="6156" max="6158" width="3.5703125" customWidth="1"/>
    <col min="6159" max="6159" width="3.140625" customWidth="1"/>
    <col min="6160" max="6167" width="3.5703125" customWidth="1"/>
    <col min="6168" max="6168" width="3.140625" customWidth="1"/>
    <col min="6169" max="6171" width="3.5703125" customWidth="1"/>
    <col min="6172" max="6172" width="3.140625" customWidth="1"/>
    <col min="6173" max="6184" width="3.5703125" customWidth="1"/>
    <col min="6185" max="6185" width="3.140625" customWidth="1"/>
    <col min="6186" max="6193" width="3.5703125" customWidth="1"/>
    <col min="6194" max="6194" width="3.140625" customWidth="1"/>
    <col min="6195" max="6197" width="3.5703125" customWidth="1"/>
    <col min="6402" max="6402" width="4" customWidth="1"/>
    <col min="6403" max="6403" width="3.5703125" customWidth="1"/>
    <col min="6404" max="6404" width="3.28515625" customWidth="1"/>
    <col min="6405" max="6405" width="3.5703125" customWidth="1"/>
    <col min="6406" max="6406" width="4.5703125" customWidth="1"/>
    <col min="6407" max="6407" width="3.5703125" customWidth="1"/>
    <col min="6408" max="6408" width="4.140625" customWidth="1"/>
    <col min="6409" max="6409" width="4.42578125" customWidth="1"/>
    <col min="6410" max="6410" width="3.5703125" customWidth="1"/>
    <col min="6411" max="6411" width="3.140625" customWidth="1"/>
    <col min="6412" max="6414" width="3.5703125" customWidth="1"/>
    <col min="6415" max="6415" width="3.140625" customWidth="1"/>
    <col min="6416" max="6423" width="3.5703125" customWidth="1"/>
    <col min="6424" max="6424" width="3.140625" customWidth="1"/>
    <col min="6425" max="6427" width="3.5703125" customWidth="1"/>
    <col min="6428" max="6428" width="3.140625" customWidth="1"/>
    <col min="6429" max="6440" width="3.5703125" customWidth="1"/>
    <col min="6441" max="6441" width="3.140625" customWidth="1"/>
    <col min="6442" max="6449" width="3.5703125" customWidth="1"/>
    <col min="6450" max="6450" width="3.140625" customWidth="1"/>
    <col min="6451" max="6453" width="3.5703125" customWidth="1"/>
    <col min="6658" max="6658" width="4" customWidth="1"/>
    <col min="6659" max="6659" width="3.5703125" customWidth="1"/>
    <col min="6660" max="6660" width="3.28515625" customWidth="1"/>
    <col min="6661" max="6661" width="3.5703125" customWidth="1"/>
    <col min="6662" max="6662" width="4.5703125" customWidth="1"/>
    <col min="6663" max="6663" width="3.5703125" customWidth="1"/>
    <col min="6664" max="6664" width="4.140625" customWidth="1"/>
    <col min="6665" max="6665" width="4.42578125" customWidth="1"/>
    <col min="6666" max="6666" width="3.5703125" customWidth="1"/>
    <col min="6667" max="6667" width="3.140625" customWidth="1"/>
    <col min="6668" max="6670" width="3.5703125" customWidth="1"/>
    <col min="6671" max="6671" width="3.140625" customWidth="1"/>
    <col min="6672" max="6679" width="3.5703125" customWidth="1"/>
    <col min="6680" max="6680" width="3.140625" customWidth="1"/>
    <col min="6681" max="6683" width="3.5703125" customWidth="1"/>
    <col min="6684" max="6684" width="3.140625" customWidth="1"/>
    <col min="6685" max="6696" width="3.5703125" customWidth="1"/>
    <col min="6697" max="6697" width="3.140625" customWidth="1"/>
    <col min="6698" max="6705" width="3.5703125" customWidth="1"/>
    <col min="6706" max="6706" width="3.140625" customWidth="1"/>
    <col min="6707" max="6709" width="3.5703125" customWidth="1"/>
    <col min="6914" max="6914" width="4" customWidth="1"/>
    <col min="6915" max="6915" width="3.5703125" customWidth="1"/>
    <col min="6916" max="6916" width="3.28515625" customWidth="1"/>
    <col min="6917" max="6917" width="3.5703125" customWidth="1"/>
    <col min="6918" max="6918" width="4.5703125" customWidth="1"/>
    <col min="6919" max="6919" width="3.5703125" customWidth="1"/>
    <col min="6920" max="6920" width="4.140625" customWidth="1"/>
    <col min="6921" max="6921" width="4.42578125" customWidth="1"/>
    <col min="6922" max="6922" width="3.5703125" customWidth="1"/>
    <col min="6923" max="6923" width="3.140625" customWidth="1"/>
    <col min="6924" max="6926" width="3.5703125" customWidth="1"/>
    <col min="6927" max="6927" width="3.140625" customWidth="1"/>
    <col min="6928" max="6935" width="3.5703125" customWidth="1"/>
    <col min="6936" max="6936" width="3.140625" customWidth="1"/>
    <col min="6937" max="6939" width="3.5703125" customWidth="1"/>
    <col min="6940" max="6940" width="3.140625" customWidth="1"/>
    <col min="6941" max="6952" width="3.5703125" customWidth="1"/>
    <col min="6953" max="6953" width="3.140625" customWidth="1"/>
    <col min="6954" max="6961" width="3.5703125" customWidth="1"/>
    <col min="6962" max="6962" width="3.140625" customWidth="1"/>
    <col min="6963" max="6965" width="3.5703125" customWidth="1"/>
    <col min="7170" max="7170" width="4" customWidth="1"/>
    <col min="7171" max="7171" width="3.5703125" customWidth="1"/>
    <col min="7172" max="7172" width="3.28515625" customWidth="1"/>
    <col min="7173" max="7173" width="3.5703125" customWidth="1"/>
    <col min="7174" max="7174" width="4.5703125" customWidth="1"/>
    <col min="7175" max="7175" width="3.5703125" customWidth="1"/>
    <col min="7176" max="7176" width="4.140625" customWidth="1"/>
    <col min="7177" max="7177" width="4.42578125" customWidth="1"/>
    <col min="7178" max="7178" width="3.5703125" customWidth="1"/>
    <col min="7179" max="7179" width="3.140625" customWidth="1"/>
    <col min="7180" max="7182" width="3.5703125" customWidth="1"/>
    <col min="7183" max="7183" width="3.140625" customWidth="1"/>
    <col min="7184" max="7191" width="3.5703125" customWidth="1"/>
    <col min="7192" max="7192" width="3.140625" customWidth="1"/>
    <col min="7193" max="7195" width="3.5703125" customWidth="1"/>
    <col min="7196" max="7196" width="3.140625" customWidth="1"/>
    <col min="7197" max="7208" width="3.5703125" customWidth="1"/>
    <col min="7209" max="7209" width="3.140625" customWidth="1"/>
    <col min="7210" max="7217" width="3.5703125" customWidth="1"/>
    <col min="7218" max="7218" width="3.140625" customWidth="1"/>
    <col min="7219" max="7221" width="3.5703125" customWidth="1"/>
    <col min="7426" max="7426" width="4" customWidth="1"/>
    <col min="7427" max="7427" width="3.5703125" customWidth="1"/>
    <col min="7428" max="7428" width="3.28515625" customWidth="1"/>
    <col min="7429" max="7429" width="3.5703125" customWidth="1"/>
    <col min="7430" max="7430" width="4.5703125" customWidth="1"/>
    <col min="7431" max="7431" width="3.5703125" customWidth="1"/>
    <col min="7432" max="7432" width="4.140625" customWidth="1"/>
    <col min="7433" max="7433" width="4.42578125" customWidth="1"/>
    <col min="7434" max="7434" width="3.5703125" customWidth="1"/>
    <col min="7435" max="7435" width="3.140625" customWidth="1"/>
    <col min="7436" max="7438" width="3.5703125" customWidth="1"/>
    <col min="7439" max="7439" width="3.140625" customWidth="1"/>
    <col min="7440" max="7447" width="3.5703125" customWidth="1"/>
    <col min="7448" max="7448" width="3.140625" customWidth="1"/>
    <col min="7449" max="7451" width="3.5703125" customWidth="1"/>
    <col min="7452" max="7452" width="3.140625" customWidth="1"/>
    <col min="7453" max="7464" width="3.5703125" customWidth="1"/>
    <col min="7465" max="7465" width="3.140625" customWidth="1"/>
    <col min="7466" max="7473" width="3.5703125" customWidth="1"/>
    <col min="7474" max="7474" width="3.140625" customWidth="1"/>
    <col min="7475" max="7477" width="3.5703125" customWidth="1"/>
    <col min="7682" max="7682" width="4" customWidth="1"/>
    <col min="7683" max="7683" width="3.5703125" customWidth="1"/>
    <col min="7684" max="7684" width="3.28515625" customWidth="1"/>
    <col min="7685" max="7685" width="3.5703125" customWidth="1"/>
    <col min="7686" max="7686" width="4.5703125" customWidth="1"/>
    <col min="7687" max="7687" width="3.5703125" customWidth="1"/>
    <col min="7688" max="7688" width="4.140625" customWidth="1"/>
    <col min="7689" max="7689" width="4.42578125" customWidth="1"/>
    <col min="7690" max="7690" width="3.5703125" customWidth="1"/>
    <col min="7691" max="7691" width="3.140625" customWidth="1"/>
    <col min="7692" max="7694" width="3.5703125" customWidth="1"/>
    <col min="7695" max="7695" width="3.140625" customWidth="1"/>
    <col min="7696" max="7703" width="3.5703125" customWidth="1"/>
    <col min="7704" max="7704" width="3.140625" customWidth="1"/>
    <col min="7705" max="7707" width="3.5703125" customWidth="1"/>
    <col min="7708" max="7708" width="3.140625" customWidth="1"/>
    <col min="7709" max="7720" width="3.5703125" customWidth="1"/>
    <col min="7721" max="7721" width="3.140625" customWidth="1"/>
    <col min="7722" max="7729" width="3.5703125" customWidth="1"/>
    <col min="7730" max="7730" width="3.140625" customWidth="1"/>
    <col min="7731" max="7733" width="3.5703125" customWidth="1"/>
    <col min="7938" max="7938" width="4" customWidth="1"/>
    <col min="7939" max="7939" width="3.5703125" customWidth="1"/>
    <col min="7940" max="7940" width="3.28515625" customWidth="1"/>
    <col min="7941" max="7941" width="3.5703125" customWidth="1"/>
    <col min="7942" max="7942" width="4.5703125" customWidth="1"/>
    <col min="7943" max="7943" width="3.5703125" customWidth="1"/>
    <col min="7944" max="7944" width="4.140625" customWidth="1"/>
    <col min="7945" max="7945" width="4.42578125" customWidth="1"/>
    <col min="7946" max="7946" width="3.5703125" customWidth="1"/>
    <col min="7947" max="7947" width="3.140625" customWidth="1"/>
    <col min="7948" max="7950" width="3.5703125" customWidth="1"/>
    <col min="7951" max="7951" width="3.140625" customWidth="1"/>
    <col min="7952" max="7959" width="3.5703125" customWidth="1"/>
    <col min="7960" max="7960" width="3.140625" customWidth="1"/>
    <col min="7961" max="7963" width="3.5703125" customWidth="1"/>
    <col min="7964" max="7964" width="3.140625" customWidth="1"/>
    <col min="7965" max="7976" width="3.5703125" customWidth="1"/>
    <col min="7977" max="7977" width="3.140625" customWidth="1"/>
    <col min="7978" max="7985" width="3.5703125" customWidth="1"/>
    <col min="7986" max="7986" width="3.140625" customWidth="1"/>
    <col min="7987" max="7989" width="3.5703125" customWidth="1"/>
    <col min="8194" max="8194" width="4" customWidth="1"/>
    <col min="8195" max="8195" width="3.5703125" customWidth="1"/>
    <col min="8196" max="8196" width="3.28515625" customWidth="1"/>
    <col min="8197" max="8197" width="3.5703125" customWidth="1"/>
    <col min="8198" max="8198" width="4.5703125" customWidth="1"/>
    <col min="8199" max="8199" width="3.5703125" customWidth="1"/>
    <col min="8200" max="8200" width="4.140625" customWidth="1"/>
    <col min="8201" max="8201" width="4.42578125" customWidth="1"/>
    <col min="8202" max="8202" width="3.5703125" customWidth="1"/>
    <col min="8203" max="8203" width="3.140625" customWidth="1"/>
    <col min="8204" max="8206" width="3.5703125" customWidth="1"/>
    <col min="8207" max="8207" width="3.140625" customWidth="1"/>
    <col min="8208" max="8215" width="3.5703125" customWidth="1"/>
    <col min="8216" max="8216" width="3.140625" customWidth="1"/>
    <col min="8217" max="8219" width="3.5703125" customWidth="1"/>
    <col min="8220" max="8220" width="3.140625" customWidth="1"/>
    <col min="8221" max="8232" width="3.5703125" customWidth="1"/>
    <col min="8233" max="8233" width="3.140625" customWidth="1"/>
    <col min="8234" max="8241" width="3.5703125" customWidth="1"/>
    <col min="8242" max="8242" width="3.140625" customWidth="1"/>
    <col min="8243" max="8245" width="3.5703125" customWidth="1"/>
    <col min="8450" max="8450" width="4" customWidth="1"/>
    <col min="8451" max="8451" width="3.5703125" customWidth="1"/>
    <col min="8452" max="8452" width="3.28515625" customWidth="1"/>
    <col min="8453" max="8453" width="3.5703125" customWidth="1"/>
    <col min="8454" max="8454" width="4.5703125" customWidth="1"/>
    <col min="8455" max="8455" width="3.5703125" customWidth="1"/>
    <col min="8456" max="8456" width="4.140625" customWidth="1"/>
    <col min="8457" max="8457" width="4.42578125" customWidth="1"/>
    <col min="8458" max="8458" width="3.5703125" customWidth="1"/>
    <col min="8459" max="8459" width="3.140625" customWidth="1"/>
    <col min="8460" max="8462" width="3.5703125" customWidth="1"/>
    <col min="8463" max="8463" width="3.140625" customWidth="1"/>
    <col min="8464" max="8471" width="3.5703125" customWidth="1"/>
    <col min="8472" max="8472" width="3.140625" customWidth="1"/>
    <col min="8473" max="8475" width="3.5703125" customWidth="1"/>
    <col min="8476" max="8476" width="3.140625" customWidth="1"/>
    <col min="8477" max="8488" width="3.5703125" customWidth="1"/>
    <col min="8489" max="8489" width="3.140625" customWidth="1"/>
    <col min="8490" max="8497" width="3.5703125" customWidth="1"/>
    <col min="8498" max="8498" width="3.140625" customWidth="1"/>
    <col min="8499" max="8501" width="3.5703125" customWidth="1"/>
    <col min="8706" max="8706" width="4" customWidth="1"/>
    <col min="8707" max="8707" width="3.5703125" customWidth="1"/>
    <col min="8708" max="8708" width="3.28515625" customWidth="1"/>
    <col min="8709" max="8709" width="3.5703125" customWidth="1"/>
    <col min="8710" max="8710" width="4.5703125" customWidth="1"/>
    <col min="8711" max="8711" width="3.5703125" customWidth="1"/>
    <col min="8712" max="8712" width="4.140625" customWidth="1"/>
    <col min="8713" max="8713" width="4.42578125" customWidth="1"/>
    <col min="8714" max="8714" width="3.5703125" customWidth="1"/>
    <col min="8715" max="8715" width="3.140625" customWidth="1"/>
    <col min="8716" max="8718" width="3.5703125" customWidth="1"/>
    <col min="8719" max="8719" width="3.140625" customWidth="1"/>
    <col min="8720" max="8727" width="3.5703125" customWidth="1"/>
    <col min="8728" max="8728" width="3.140625" customWidth="1"/>
    <col min="8729" max="8731" width="3.5703125" customWidth="1"/>
    <col min="8732" max="8732" width="3.140625" customWidth="1"/>
    <col min="8733" max="8744" width="3.5703125" customWidth="1"/>
    <col min="8745" max="8745" width="3.140625" customWidth="1"/>
    <col min="8746" max="8753" width="3.5703125" customWidth="1"/>
    <col min="8754" max="8754" width="3.140625" customWidth="1"/>
    <col min="8755" max="8757" width="3.5703125" customWidth="1"/>
    <col min="8962" max="8962" width="4" customWidth="1"/>
    <col min="8963" max="8963" width="3.5703125" customWidth="1"/>
    <col min="8964" max="8964" width="3.28515625" customWidth="1"/>
    <col min="8965" max="8965" width="3.5703125" customWidth="1"/>
    <col min="8966" max="8966" width="4.5703125" customWidth="1"/>
    <col min="8967" max="8967" width="3.5703125" customWidth="1"/>
    <col min="8968" max="8968" width="4.140625" customWidth="1"/>
    <col min="8969" max="8969" width="4.42578125" customWidth="1"/>
    <col min="8970" max="8970" width="3.5703125" customWidth="1"/>
    <col min="8971" max="8971" width="3.140625" customWidth="1"/>
    <col min="8972" max="8974" width="3.5703125" customWidth="1"/>
    <col min="8975" max="8975" width="3.140625" customWidth="1"/>
    <col min="8976" max="8983" width="3.5703125" customWidth="1"/>
    <col min="8984" max="8984" width="3.140625" customWidth="1"/>
    <col min="8985" max="8987" width="3.5703125" customWidth="1"/>
    <col min="8988" max="8988" width="3.140625" customWidth="1"/>
    <col min="8989" max="9000" width="3.5703125" customWidth="1"/>
    <col min="9001" max="9001" width="3.140625" customWidth="1"/>
    <col min="9002" max="9009" width="3.5703125" customWidth="1"/>
    <col min="9010" max="9010" width="3.140625" customWidth="1"/>
    <col min="9011" max="9013" width="3.5703125" customWidth="1"/>
    <col min="9218" max="9218" width="4" customWidth="1"/>
    <col min="9219" max="9219" width="3.5703125" customWidth="1"/>
    <col min="9220" max="9220" width="3.28515625" customWidth="1"/>
    <col min="9221" max="9221" width="3.5703125" customWidth="1"/>
    <col min="9222" max="9222" width="4.5703125" customWidth="1"/>
    <col min="9223" max="9223" width="3.5703125" customWidth="1"/>
    <col min="9224" max="9224" width="4.140625" customWidth="1"/>
    <col min="9225" max="9225" width="4.42578125" customWidth="1"/>
    <col min="9226" max="9226" width="3.5703125" customWidth="1"/>
    <col min="9227" max="9227" width="3.140625" customWidth="1"/>
    <col min="9228" max="9230" width="3.5703125" customWidth="1"/>
    <col min="9231" max="9231" width="3.140625" customWidth="1"/>
    <col min="9232" max="9239" width="3.5703125" customWidth="1"/>
    <col min="9240" max="9240" width="3.140625" customWidth="1"/>
    <col min="9241" max="9243" width="3.5703125" customWidth="1"/>
    <col min="9244" max="9244" width="3.140625" customWidth="1"/>
    <col min="9245" max="9256" width="3.5703125" customWidth="1"/>
    <col min="9257" max="9257" width="3.140625" customWidth="1"/>
    <col min="9258" max="9265" width="3.5703125" customWidth="1"/>
    <col min="9266" max="9266" width="3.140625" customWidth="1"/>
    <col min="9267" max="9269" width="3.5703125" customWidth="1"/>
    <col min="9474" max="9474" width="4" customWidth="1"/>
    <col min="9475" max="9475" width="3.5703125" customWidth="1"/>
    <col min="9476" max="9476" width="3.28515625" customWidth="1"/>
    <col min="9477" max="9477" width="3.5703125" customWidth="1"/>
    <col min="9478" max="9478" width="4.5703125" customWidth="1"/>
    <col min="9479" max="9479" width="3.5703125" customWidth="1"/>
    <col min="9480" max="9480" width="4.140625" customWidth="1"/>
    <col min="9481" max="9481" width="4.42578125" customWidth="1"/>
    <col min="9482" max="9482" width="3.5703125" customWidth="1"/>
    <col min="9483" max="9483" width="3.140625" customWidth="1"/>
    <col min="9484" max="9486" width="3.5703125" customWidth="1"/>
    <col min="9487" max="9487" width="3.140625" customWidth="1"/>
    <col min="9488" max="9495" width="3.5703125" customWidth="1"/>
    <col min="9496" max="9496" width="3.140625" customWidth="1"/>
    <col min="9497" max="9499" width="3.5703125" customWidth="1"/>
    <col min="9500" max="9500" width="3.140625" customWidth="1"/>
    <col min="9501" max="9512" width="3.5703125" customWidth="1"/>
    <col min="9513" max="9513" width="3.140625" customWidth="1"/>
    <col min="9514" max="9521" width="3.5703125" customWidth="1"/>
    <col min="9522" max="9522" width="3.140625" customWidth="1"/>
    <col min="9523" max="9525" width="3.5703125" customWidth="1"/>
    <col min="9730" max="9730" width="4" customWidth="1"/>
    <col min="9731" max="9731" width="3.5703125" customWidth="1"/>
    <col min="9732" max="9732" width="3.28515625" customWidth="1"/>
    <col min="9733" max="9733" width="3.5703125" customWidth="1"/>
    <col min="9734" max="9734" width="4.5703125" customWidth="1"/>
    <col min="9735" max="9735" width="3.5703125" customWidth="1"/>
    <col min="9736" max="9736" width="4.140625" customWidth="1"/>
    <col min="9737" max="9737" width="4.42578125" customWidth="1"/>
    <col min="9738" max="9738" width="3.5703125" customWidth="1"/>
    <col min="9739" max="9739" width="3.140625" customWidth="1"/>
    <col min="9740" max="9742" width="3.5703125" customWidth="1"/>
    <col min="9743" max="9743" width="3.140625" customWidth="1"/>
    <col min="9744" max="9751" width="3.5703125" customWidth="1"/>
    <col min="9752" max="9752" width="3.140625" customWidth="1"/>
    <col min="9753" max="9755" width="3.5703125" customWidth="1"/>
    <col min="9756" max="9756" width="3.140625" customWidth="1"/>
    <col min="9757" max="9768" width="3.5703125" customWidth="1"/>
    <col min="9769" max="9769" width="3.140625" customWidth="1"/>
    <col min="9770" max="9777" width="3.5703125" customWidth="1"/>
    <col min="9778" max="9778" width="3.140625" customWidth="1"/>
    <col min="9779" max="9781" width="3.5703125" customWidth="1"/>
    <col min="9986" max="9986" width="4" customWidth="1"/>
    <col min="9987" max="9987" width="3.5703125" customWidth="1"/>
    <col min="9988" max="9988" width="3.28515625" customWidth="1"/>
    <col min="9989" max="9989" width="3.5703125" customWidth="1"/>
    <col min="9990" max="9990" width="4.5703125" customWidth="1"/>
    <col min="9991" max="9991" width="3.5703125" customWidth="1"/>
    <col min="9992" max="9992" width="4.140625" customWidth="1"/>
    <col min="9993" max="9993" width="4.42578125" customWidth="1"/>
    <col min="9994" max="9994" width="3.5703125" customWidth="1"/>
    <col min="9995" max="9995" width="3.140625" customWidth="1"/>
    <col min="9996" max="9998" width="3.5703125" customWidth="1"/>
    <col min="9999" max="9999" width="3.140625" customWidth="1"/>
    <col min="10000" max="10007" width="3.5703125" customWidth="1"/>
    <col min="10008" max="10008" width="3.140625" customWidth="1"/>
    <col min="10009" max="10011" width="3.5703125" customWidth="1"/>
    <col min="10012" max="10012" width="3.140625" customWidth="1"/>
    <col min="10013" max="10024" width="3.5703125" customWidth="1"/>
    <col min="10025" max="10025" width="3.140625" customWidth="1"/>
    <col min="10026" max="10033" width="3.5703125" customWidth="1"/>
    <col min="10034" max="10034" width="3.140625" customWidth="1"/>
    <col min="10035" max="10037" width="3.5703125" customWidth="1"/>
    <col min="10242" max="10242" width="4" customWidth="1"/>
    <col min="10243" max="10243" width="3.5703125" customWidth="1"/>
    <col min="10244" max="10244" width="3.28515625" customWidth="1"/>
    <col min="10245" max="10245" width="3.5703125" customWidth="1"/>
    <col min="10246" max="10246" width="4.5703125" customWidth="1"/>
    <col min="10247" max="10247" width="3.5703125" customWidth="1"/>
    <col min="10248" max="10248" width="4.140625" customWidth="1"/>
    <col min="10249" max="10249" width="4.42578125" customWidth="1"/>
    <col min="10250" max="10250" width="3.5703125" customWidth="1"/>
    <col min="10251" max="10251" width="3.140625" customWidth="1"/>
    <col min="10252" max="10254" width="3.5703125" customWidth="1"/>
    <col min="10255" max="10255" width="3.140625" customWidth="1"/>
    <col min="10256" max="10263" width="3.5703125" customWidth="1"/>
    <col min="10264" max="10264" width="3.140625" customWidth="1"/>
    <col min="10265" max="10267" width="3.5703125" customWidth="1"/>
    <col min="10268" max="10268" width="3.140625" customWidth="1"/>
    <col min="10269" max="10280" width="3.5703125" customWidth="1"/>
    <col min="10281" max="10281" width="3.140625" customWidth="1"/>
    <col min="10282" max="10289" width="3.5703125" customWidth="1"/>
    <col min="10290" max="10290" width="3.140625" customWidth="1"/>
    <col min="10291" max="10293" width="3.5703125" customWidth="1"/>
    <col min="10498" max="10498" width="4" customWidth="1"/>
    <col min="10499" max="10499" width="3.5703125" customWidth="1"/>
    <col min="10500" max="10500" width="3.28515625" customWidth="1"/>
    <col min="10501" max="10501" width="3.5703125" customWidth="1"/>
    <col min="10502" max="10502" width="4.5703125" customWidth="1"/>
    <col min="10503" max="10503" width="3.5703125" customWidth="1"/>
    <col min="10504" max="10504" width="4.140625" customWidth="1"/>
    <col min="10505" max="10505" width="4.42578125" customWidth="1"/>
    <col min="10506" max="10506" width="3.5703125" customWidth="1"/>
    <col min="10507" max="10507" width="3.140625" customWidth="1"/>
    <col min="10508" max="10510" width="3.5703125" customWidth="1"/>
    <col min="10511" max="10511" width="3.140625" customWidth="1"/>
    <col min="10512" max="10519" width="3.5703125" customWidth="1"/>
    <col min="10520" max="10520" width="3.140625" customWidth="1"/>
    <col min="10521" max="10523" width="3.5703125" customWidth="1"/>
    <col min="10524" max="10524" width="3.140625" customWidth="1"/>
    <col min="10525" max="10536" width="3.5703125" customWidth="1"/>
    <col min="10537" max="10537" width="3.140625" customWidth="1"/>
    <col min="10538" max="10545" width="3.5703125" customWidth="1"/>
    <col min="10546" max="10546" width="3.140625" customWidth="1"/>
    <col min="10547" max="10549" width="3.5703125" customWidth="1"/>
    <col min="10754" max="10754" width="4" customWidth="1"/>
    <col min="10755" max="10755" width="3.5703125" customWidth="1"/>
    <col min="10756" max="10756" width="3.28515625" customWidth="1"/>
    <col min="10757" max="10757" width="3.5703125" customWidth="1"/>
    <col min="10758" max="10758" width="4.5703125" customWidth="1"/>
    <col min="10759" max="10759" width="3.5703125" customWidth="1"/>
    <col min="10760" max="10760" width="4.140625" customWidth="1"/>
    <col min="10761" max="10761" width="4.42578125" customWidth="1"/>
    <col min="10762" max="10762" width="3.5703125" customWidth="1"/>
    <col min="10763" max="10763" width="3.140625" customWidth="1"/>
    <col min="10764" max="10766" width="3.5703125" customWidth="1"/>
    <col min="10767" max="10767" width="3.140625" customWidth="1"/>
    <col min="10768" max="10775" width="3.5703125" customWidth="1"/>
    <col min="10776" max="10776" width="3.140625" customWidth="1"/>
    <col min="10777" max="10779" width="3.5703125" customWidth="1"/>
    <col min="10780" max="10780" width="3.140625" customWidth="1"/>
    <col min="10781" max="10792" width="3.5703125" customWidth="1"/>
    <col min="10793" max="10793" width="3.140625" customWidth="1"/>
    <col min="10794" max="10801" width="3.5703125" customWidth="1"/>
    <col min="10802" max="10802" width="3.140625" customWidth="1"/>
    <col min="10803" max="10805" width="3.5703125" customWidth="1"/>
    <col min="11010" max="11010" width="4" customWidth="1"/>
    <col min="11011" max="11011" width="3.5703125" customWidth="1"/>
    <col min="11012" max="11012" width="3.28515625" customWidth="1"/>
    <col min="11013" max="11013" width="3.5703125" customWidth="1"/>
    <col min="11014" max="11014" width="4.5703125" customWidth="1"/>
    <col min="11015" max="11015" width="3.5703125" customWidth="1"/>
    <col min="11016" max="11016" width="4.140625" customWidth="1"/>
    <col min="11017" max="11017" width="4.42578125" customWidth="1"/>
    <col min="11018" max="11018" width="3.5703125" customWidth="1"/>
    <col min="11019" max="11019" width="3.140625" customWidth="1"/>
    <col min="11020" max="11022" width="3.5703125" customWidth="1"/>
    <col min="11023" max="11023" width="3.140625" customWidth="1"/>
    <col min="11024" max="11031" width="3.5703125" customWidth="1"/>
    <col min="11032" max="11032" width="3.140625" customWidth="1"/>
    <col min="11033" max="11035" width="3.5703125" customWidth="1"/>
    <col min="11036" max="11036" width="3.140625" customWidth="1"/>
    <col min="11037" max="11048" width="3.5703125" customWidth="1"/>
    <col min="11049" max="11049" width="3.140625" customWidth="1"/>
    <col min="11050" max="11057" width="3.5703125" customWidth="1"/>
    <col min="11058" max="11058" width="3.140625" customWidth="1"/>
    <col min="11059" max="11061" width="3.5703125" customWidth="1"/>
    <col min="11266" max="11266" width="4" customWidth="1"/>
    <col min="11267" max="11267" width="3.5703125" customWidth="1"/>
    <col min="11268" max="11268" width="3.28515625" customWidth="1"/>
    <col min="11269" max="11269" width="3.5703125" customWidth="1"/>
    <col min="11270" max="11270" width="4.5703125" customWidth="1"/>
    <col min="11271" max="11271" width="3.5703125" customWidth="1"/>
    <col min="11272" max="11272" width="4.140625" customWidth="1"/>
    <col min="11273" max="11273" width="4.42578125" customWidth="1"/>
    <col min="11274" max="11274" width="3.5703125" customWidth="1"/>
    <col min="11275" max="11275" width="3.140625" customWidth="1"/>
    <col min="11276" max="11278" width="3.5703125" customWidth="1"/>
    <col min="11279" max="11279" width="3.140625" customWidth="1"/>
    <col min="11280" max="11287" width="3.5703125" customWidth="1"/>
    <col min="11288" max="11288" width="3.140625" customWidth="1"/>
    <col min="11289" max="11291" width="3.5703125" customWidth="1"/>
    <col min="11292" max="11292" width="3.140625" customWidth="1"/>
    <col min="11293" max="11304" width="3.5703125" customWidth="1"/>
    <col min="11305" max="11305" width="3.140625" customWidth="1"/>
    <col min="11306" max="11313" width="3.5703125" customWidth="1"/>
    <col min="11314" max="11314" width="3.140625" customWidth="1"/>
    <col min="11315" max="11317" width="3.5703125" customWidth="1"/>
    <col min="11522" max="11522" width="4" customWidth="1"/>
    <col min="11523" max="11523" width="3.5703125" customWidth="1"/>
    <col min="11524" max="11524" width="3.28515625" customWidth="1"/>
    <col min="11525" max="11525" width="3.5703125" customWidth="1"/>
    <col min="11526" max="11526" width="4.5703125" customWidth="1"/>
    <col min="11527" max="11527" width="3.5703125" customWidth="1"/>
    <col min="11528" max="11528" width="4.140625" customWidth="1"/>
    <col min="11529" max="11529" width="4.42578125" customWidth="1"/>
    <col min="11530" max="11530" width="3.5703125" customWidth="1"/>
    <col min="11531" max="11531" width="3.140625" customWidth="1"/>
    <col min="11532" max="11534" width="3.5703125" customWidth="1"/>
    <col min="11535" max="11535" width="3.140625" customWidth="1"/>
    <col min="11536" max="11543" width="3.5703125" customWidth="1"/>
    <col min="11544" max="11544" width="3.140625" customWidth="1"/>
    <col min="11545" max="11547" width="3.5703125" customWidth="1"/>
    <col min="11548" max="11548" width="3.140625" customWidth="1"/>
    <col min="11549" max="11560" width="3.5703125" customWidth="1"/>
    <col min="11561" max="11561" width="3.140625" customWidth="1"/>
    <col min="11562" max="11569" width="3.5703125" customWidth="1"/>
    <col min="11570" max="11570" width="3.140625" customWidth="1"/>
    <col min="11571" max="11573" width="3.5703125" customWidth="1"/>
    <col min="11778" max="11778" width="4" customWidth="1"/>
    <col min="11779" max="11779" width="3.5703125" customWidth="1"/>
    <col min="11780" max="11780" width="3.28515625" customWidth="1"/>
    <col min="11781" max="11781" width="3.5703125" customWidth="1"/>
    <col min="11782" max="11782" width="4.5703125" customWidth="1"/>
    <col min="11783" max="11783" width="3.5703125" customWidth="1"/>
    <col min="11784" max="11784" width="4.140625" customWidth="1"/>
    <col min="11785" max="11785" width="4.42578125" customWidth="1"/>
    <col min="11786" max="11786" width="3.5703125" customWidth="1"/>
    <col min="11787" max="11787" width="3.140625" customWidth="1"/>
    <col min="11788" max="11790" width="3.5703125" customWidth="1"/>
    <col min="11791" max="11791" width="3.140625" customWidth="1"/>
    <col min="11792" max="11799" width="3.5703125" customWidth="1"/>
    <col min="11800" max="11800" width="3.140625" customWidth="1"/>
    <col min="11801" max="11803" width="3.5703125" customWidth="1"/>
    <col min="11804" max="11804" width="3.140625" customWidth="1"/>
    <col min="11805" max="11816" width="3.5703125" customWidth="1"/>
    <col min="11817" max="11817" width="3.140625" customWidth="1"/>
    <col min="11818" max="11825" width="3.5703125" customWidth="1"/>
    <col min="11826" max="11826" width="3.140625" customWidth="1"/>
    <col min="11827" max="11829" width="3.5703125" customWidth="1"/>
    <col min="12034" max="12034" width="4" customWidth="1"/>
    <col min="12035" max="12035" width="3.5703125" customWidth="1"/>
    <col min="12036" max="12036" width="3.28515625" customWidth="1"/>
    <col min="12037" max="12037" width="3.5703125" customWidth="1"/>
    <col min="12038" max="12038" width="4.5703125" customWidth="1"/>
    <col min="12039" max="12039" width="3.5703125" customWidth="1"/>
    <col min="12040" max="12040" width="4.140625" customWidth="1"/>
    <col min="12041" max="12041" width="4.42578125" customWidth="1"/>
    <col min="12042" max="12042" width="3.5703125" customWidth="1"/>
    <col min="12043" max="12043" width="3.140625" customWidth="1"/>
    <col min="12044" max="12046" width="3.5703125" customWidth="1"/>
    <col min="12047" max="12047" width="3.140625" customWidth="1"/>
    <col min="12048" max="12055" width="3.5703125" customWidth="1"/>
    <col min="12056" max="12056" width="3.140625" customWidth="1"/>
    <col min="12057" max="12059" width="3.5703125" customWidth="1"/>
    <col min="12060" max="12060" width="3.140625" customWidth="1"/>
    <col min="12061" max="12072" width="3.5703125" customWidth="1"/>
    <col min="12073" max="12073" width="3.140625" customWidth="1"/>
    <col min="12074" max="12081" width="3.5703125" customWidth="1"/>
    <col min="12082" max="12082" width="3.140625" customWidth="1"/>
    <col min="12083" max="12085" width="3.5703125" customWidth="1"/>
    <col min="12290" max="12290" width="4" customWidth="1"/>
    <col min="12291" max="12291" width="3.5703125" customWidth="1"/>
    <col min="12292" max="12292" width="3.28515625" customWidth="1"/>
    <col min="12293" max="12293" width="3.5703125" customWidth="1"/>
    <col min="12294" max="12294" width="4.5703125" customWidth="1"/>
    <col min="12295" max="12295" width="3.5703125" customWidth="1"/>
    <col min="12296" max="12296" width="4.140625" customWidth="1"/>
    <col min="12297" max="12297" width="4.42578125" customWidth="1"/>
    <col min="12298" max="12298" width="3.5703125" customWidth="1"/>
    <col min="12299" max="12299" width="3.140625" customWidth="1"/>
    <col min="12300" max="12302" width="3.5703125" customWidth="1"/>
    <col min="12303" max="12303" width="3.140625" customWidth="1"/>
    <col min="12304" max="12311" width="3.5703125" customWidth="1"/>
    <col min="12312" max="12312" width="3.140625" customWidth="1"/>
    <col min="12313" max="12315" width="3.5703125" customWidth="1"/>
    <col min="12316" max="12316" width="3.140625" customWidth="1"/>
    <col min="12317" max="12328" width="3.5703125" customWidth="1"/>
    <col min="12329" max="12329" width="3.140625" customWidth="1"/>
    <col min="12330" max="12337" width="3.5703125" customWidth="1"/>
    <col min="12338" max="12338" width="3.140625" customWidth="1"/>
    <col min="12339" max="12341" width="3.5703125" customWidth="1"/>
    <col min="12546" max="12546" width="4" customWidth="1"/>
    <col min="12547" max="12547" width="3.5703125" customWidth="1"/>
    <col min="12548" max="12548" width="3.28515625" customWidth="1"/>
    <col min="12549" max="12549" width="3.5703125" customWidth="1"/>
    <col min="12550" max="12550" width="4.5703125" customWidth="1"/>
    <col min="12551" max="12551" width="3.5703125" customWidth="1"/>
    <col min="12552" max="12552" width="4.140625" customWidth="1"/>
    <col min="12553" max="12553" width="4.42578125" customWidth="1"/>
    <col min="12554" max="12554" width="3.5703125" customWidth="1"/>
    <col min="12555" max="12555" width="3.140625" customWidth="1"/>
    <col min="12556" max="12558" width="3.5703125" customWidth="1"/>
    <col min="12559" max="12559" width="3.140625" customWidth="1"/>
    <col min="12560" max="12567" width="3.5703125" customWidth="1"/>
    <col min="12568" max="12568" width="3.140625" customWidth="1"/>
    <col min="12569" max="12571" width="3.5703125" customWidth="1"/>
    <col min="12572" max="12572" width="3.140625" customWidth="1"/>
    <col min="12573" max="12584" width="3.5703125" customWidth="1"/>
    <col min="12585" max="12585" width="3.140625" customWidth="1"/>
    <col min="12586" max="12593" width="3.5703125" customWidth="1"/>
    <col min="12594" max="12594" width="3.140625" customWidth="1"/>
    <col min="12595" max="12597" width="3.5703125" customWidth="1"/>
    <col min="12802" max="12802" width="4" customWidth="1"/>
    <col min="12803" max="12803" width="3.5703125" customWidth="1"/>
    <col min="12804" max="12804" width="3.28515625" customWidth="1"/>
    <col min="12805" max="12805" width="3.5703125" customWidth="1"/>
    <col min="12806" max="12806" width="4.5703125" customWidth="1"/>
    <col min="12807" max="12807" width="3.5703125" customWidth="1"/>
    <col min="12808" max="12808" width="4.140625" customWidth="1"/>
    <col min="12809" max="12809" width="4.42578125" customWidth="1"/>
    <col min="12810" max="12810" width="3.5703125" customWidth="1"/>
    <col min="12811" max="12811" width="3.140625" customWidth="1"/>
    <col min="12812" max="12814" width="3.5703125" customWidth="1"/>
    <col min="12815" max="12815" width="3.140625" customWidth="1"/>
    <col min="12816" max="12823" width="3.5703125" customWidth="1"/>
    <col min="12824" max="12824" width="3.140625" customWidth="1"/>
    <col min="12825" max="12827" width="3.5703125" customWidth="1"/>
    <col min="12828" max="12828" width="3.140625" customWidth="1"/>
    <col min="12829" max="12840" width="3.5703125" customWidth="1"/>
    <col min="12841" max="12841" width="3.140625" customWidth="1"/>
    <col min="12842" max="12849" width="3.5703125" customWidth="1"/>
    <col min="12850" max="12850" width="3.140625" customWidth="1"/>
    <col min="12851" max="12853" width="3.5703125" customWidth="1"/>
    <col min="13058" max="13058" width="4" customWidth="1"/>
    <col min="13059" max="13059" width="3.5703125" customWidth="1"/>
    <col min="13060" max="13060" width="3.28515625" customWidth="1"/>
    <col min="13061" max="13061" width="3.5703125" customWidth="1"/>
    <col min="13062" max="13062" width="4.5703125" customWidth="1"/>
    <col min="13063" max="13063" width="3.5703125" customWidth="1"/>
    <col min="13064" max="13064" width="4.140625" customWidth="1"/>
    <col min="13065" max="13065" width="4.42578125" customWidth="1"/>
    <col min="13066" max="13066" width="3.5703125" customWidth="1"/>
    <col min="13067" max="13067" width="3.140625" customWidth="1"/>
    <col min="13068" max="13070" width="3.5703125" customWidth="1"/>
    <col min="13071" max="13071" width="3.140625" customWidth="1"/>
    <col min="13072" max="13079" width="3.5703125" customWidth="1"/>
    <col min="13080" max="13080" width="3.140625" customWidth="1"/>
    <col min="13081" max="13083" width="3.5703125" customWidth="1"/>
    <col min="13084" max="13084" width="3.140625" customWidth="1"/>
    <col min="13085" max="13096" width="3.5703125" customWidth="1"/>
    <col min="13097" max="13097" width="3.140625" customWidth="1"/>
    <col min="13098" max="13105" width="3.5703125" customWidth="1"/>
    <col min="13106" max="13106" width="3.140625" customWidth="1"/>
    <col min="13107" max="13109" width="3.5703125" customWidth="1"/>
    <col min="13314" max="13314" width="4" customWidth="1"/>
    <col min="13315" max="13315" width="3.5703125" customWidth="1"/>
    <col min="13316" max="13316" width="3.28515625" customWidth="1"/>
    <col min="13317" max="13317" width="3.5703125" customWidth="1"/>
    <col min="13318" max="13318" width="4.5703125" customWidth="1"/>
    <col min="13319" max="13319" width="3.5703125" customWidth="1"/>
    <col min="13320" max="13320" width="4.140625" customWidth="1"/>
    <col min="13321" max="13321" width="4.42578125" customWidth="1"/>
    <col min="13322" max="13322" width="3.5703125" customWidth="1"/>
    <col min="13323" max="13323" width="3.140625" customWidth="1"/>
    <col min="13324" max="13326" width="3.5703125" customWidth="1"/>
    <col min="13327" max="13327" width="3.140625" customWidth="1"/>
    <col min="13328" max="13335" width="3.5703125" customWidth="1"/>
    <col min="13336" max="13336" width="3.140625" customWidth="1"/>
    <col min="13337" max="13339" width="3.5703125" customWidth="1"/>
    <col min="13340" max="13340" width="3.140625" customWidth="1"/>
    <col min="13341" max="13352" width="3.5703125" customWidth="1"/>
    <col min="13353" max="13353" width="3.140625" customWidth="1"/>
    <col min="13354" max="13361" width="3.5703125" customWidth="1"/>
    <col min="13362" max="13362" width="3.140625" customWidth="1"/>
    <col min="13363" max="13365" width="3.5703125" customWidth="1"/>
    <col min="13570" max="13570" width="4" customWidth="1"/>
    <col min="13571" max="13571" width="3.5703125" customWidth="1"/>
    <col min="13572" max="13572" width="3.28515625" customWidth="1"/>
    <col min="13573" max="13573" width="3.5703125" customWidth="1"/>
    <col min="13574" max="13574" width="4.5703125" customWidth="1"/>
    <col min="13575" max="13575" width="3.5703125" customWidth="1"/>
    <col min="13576" max="13576" width="4.140625" customWidth="1"/>
    <col min="13577" max="13577" width="4.42578125" customWidth="1"/>
    <col min="13578" max="13578" width="3.5703125" customWidth="1"/>
    <col min="13579" max="13579" width="3.140625" customWidth="1"/>
    <col min="13580" max="13582" width="3.5703125" customWidth="1"/>
    <col min="13583" max="13583" width="3.140625" customWidth="1"/>
    <col min="13584" max="13591" width="3.5703125" customWidth="1"/>
    <col min="13592" max="13592" width="3.140625" customWidth="1"/>
    <col min="13593" max="13595" width="3.5703125" customWidth="1"/>
    <col min="13596" max="13596" width="3.140625" customWidth="1"/>
    <col min="13597" max="13608" width="3.5703125" customWidth="1"/>
    <col min="13609" max="13609" width="3.140625" customWidth="1"/>
    <col min="13610" max="13617" width="3.5703125" customWidth="1"/>
    <col min="13618" max="13618" width="3.140625" customWidth="1"/>
    <col min="13619" max="13621" width="3.5703125" customWidth="1"/>
    <col min="13826" max="13826" width="4" customWidth="1"/>
    <col min="13827" max="13827" width="3.5703125" customWidth="1"/>
    <col min="13828" max="13828" width="3.28515625" customWidth="1"/>
    <col min="13829" max="13829" width="3.5703125" customWidth="1"/>
    <col min="13830" max="13830" width="4.5703125" customWidth="1"/>
    <col min="13831" max="13831" width="3.5703125" customWidth="1"/>
    <col min="13832" max="13832" width="4.140625" customWidth="1"/>
    <col min="13833" max="13833" width="4.42578125" customWidth="1"/>
    <col min="13834" max="13834" width="3.5703125" customWidth="1"/>
    <col min="13835" max="13835" width="3.140625" customWidth="1"/>
    <col min="13836" max="13838" width="3.5703125" customWidth="1"/>
    <col min="13839" max="13839" width="3.140625" customWidth="1"/>
    <col min="13840" max="13847" width="3.5703125" customWidth="1"/>
    <col min="13848" max="13848" width="3.140625" customWidth="1"/>
    <col min="13849" max="13851" width="3.5703125" customWidth="1"/>
    <col min="13852" max="13852" width="3.140625" customWidth="1"/>
    <col min="13853" max="13864" width="3.5703125" customWidth="1"/>
    <col min="13865" max="13865" width="3.140625" customWidth="1"/>
    <col min="13866" max="13873" width="3.5703125" customWidth="1"/>
    <col min="13874" max="13874" width="3.140625" customWidth="1"/>
    <col min="13875" max="13877" width="3.5703125" customWidth="1"/>
    <col min="14082" max="14082" width="4" customWidth="1"/>
    <col min="14083" max="14083" width="3.5703125" customWidth="1"/>
    <col min="14084" max="14084" width="3.28515625" customWidth="1"/>
    <col min="14085" max="14085" width="3.5703125" customWidth="1"/>
    <col min="14086" max="14086" width="4.5703125" customWidth="1"/>
    <col min="14087" max="14087" width="3.5703125" customWidth="1"/>
    <col min="14088" max="14088" width="4.140625" customWidth="1"/>
    <col min="14089" max="14089" width="4.42578125" customWidth="1"/>
    <col min="14090" max="14090" width="3.5703125" customWidth="1"/>
    <col min="14091" max="14091" width="3.140625" customWidth="1"/>
    <col min="14092" max="14094" width="3.5703125" customWidth="1"/>
    <col min="14095" max="14095" width="3.140625" customWidth="1"/>
    <col min="14096" max="14103" width="3.5703125" customWidth="1"/>
    <col min="14104" max="14104" width="3.140625" customWidth="1"/>
    <col min="14105" max="14107" width="3.5703125" customWidth="1"/>
    <col min="14108" max="14108" width="3.140625" customWidth="1"/>
    <col min="14109" max="14120" width="3.5703125" customWidth="1"/>
    <col min="14121" max="14121" width="3.140625" customWidth="1"/>
    <col min="14122" max="14129" width="3.5703125" customWidth="1"/>
    <col min="14130" max="14130" width="3.140625" customWidth="1"/>
    <col min="14131" max="14133" width="3.5703125" customWidth="1"/>
    <col min="14338" max="14338" width="4" customWidth="1"/>
    <col min="14339" max="14339" width="3.5703125" customWidth="1"/>
    <col min="14340" max="14340" width="3.28515625" customWidth="1"/>
    <col min="14341" max="14341" width="3.5703125" customWidth="1"/>
    <col min="14342" max="14342" width="4.5703125" customWidth="1"/>
    <col min="14343" max="14343" width="3.5703125" customWidth="1"/>
    <col min="14344" max="14344" width="4.140625" customWidth="1"/>
    <col min="14345" max="14345" width="4.42578125" customWidth="1"/>
    <col min="14346" max="14346" width="3.5703125" customWidth="1"/>
    <col min="14347" max="14347" width="3.140625" customWidth="1"/>
    <col min="14348" max="14350" width="3.5703125" customWidth="1"/>
    <col min="14351" max="14351" width="3.140625" customWidth="1"/>
    <col min="14352" max="14359" width="3.5703125" customWidth="1"/>
    <col min="14360" max="14360" width="3.140625" customWidth="1"/>
    <col min="14361" max="14363" width="3.5703125" customWidth="1"/>
    <col min="14364" max="14364" width="3.140625" customWidth="1"/>
    <col min="14365" max="14376" width="3.5703125" customWidth="1"/>
    <col min="14377" max="14377" width="3.140625" customWidth="1"/>
    <col min="14378" max="14385" width="3.5703125" customWidth="1"/>
    <col min="14386" max="14386" width="3.140625" customWidth="1"/>
    <col min="14387" max="14389" width="3.5703125" customWidth="1"/>
    <col min="14594" max="14594" width="4" customWidth="1"/>
    <col min="14595" max="14595" width="3.5703125" customWidth="1"/>
    <col min="14596" max="14596" width="3.28515625" customWidth="1"/>
    <col min="14597" max="14597" width="3.5703125" customWidth="1"/>
    <col min="14598" max="14598" width="4.5703125" customWidth="1"/>
    <col min="14599" max="14599" width="3.5703125" customWidth="1"/>
    <col min="14600" max="14600" width="4.140625" customWidth="1"/>
    <col min="14601" max="14601" width="4.42578125" customWidth="1"/>
    <col min="14602" max="14602" width="3.5703125" customWidth="1"/>
    <col min="14603" max="14603" width="3.140625" customWidth="1"/>
    <col min="14604" max="14606" width="3.5703125" customWidth="1"/>
    <col min="14607" max="14607" width="3.140625" customWidth="1"/>
    <col min="14608" max="14615" width="3.5703125" customWidth="1"/>
    <col min="14616" max="14616" width="3.140625" customWidth="1"/>
    <col min="14617" max="14619" width="3.5703125" customWidth="1"/>
    <col min="14620" max="14620" width="3.140625" customWidth="1"/>
    <col min="14621" max="14632" width="3.5703125" customWidth="1"/>
    <col min="14633" max="14633" width="3.140625" customWidth="1"/>
    <col min="14634" max="14641" width="3.5703125" customWidth="1"/>
    <col min="14642" max="14642" width="3.140625" customWidth="1"/>
    <col min="14643" max="14645" width="3.5703125" customWidth="1"/>
    <col min="14850" max="14850" width="4" customWidth="1"/>
    <col min="14851" max="14851" width="3.5703125" customWidth="1"/>
    <col min="14852" max="14852" width="3.28515625" customWidth="1"/>
    <col min="14853" max="14853" width="3.5703125" customWidth="1"/>
    <col min="14854" max="14854" width="4.5703125" customWidth="1"/>
    <col min="14855" max="14855" width="3.5703125" customWidth="1"/>
    <col min="14856" max="14856" width="4.140625" customWidth="1"/>
    <col min="14857" max="14857" width="4.42578125" customWidth="1"/>
    <col min="14858" max="14858" width="3.5703125" customWidth="1"/>
    <col min="14859" max="14859" width="3.140625" customWidth="1"/>
    <col min="14860" max="14862" width="3.5703125" customWidth="1"/>
    <col min="14863" max="14863" width="3.140625" customWidth="1"/>
    <col min="14864" max="14871" width="3.5703125" customWidth="1"/>
    <col min="14872" max="14872" width="3.140625" customWidth="1"/>
    <col min="14873" max="14875" width="3.5703125" customWidth="1"/>
    <col min="14876" max="14876" width="3.140625" customWidth="1"/>
    <col min="14877" max="14888" width="3.5703125" customWidth="1"/>
    <col min="14889" max="14889" width="3.140625" customWidth="1"/>
    <col min="14890" max="14897" width="3.5703125" customWidth="1"/>
    <col min="14898" max="14898" width="3.140625" customWidth="1"/>
    <col min="14899" max="14901" width="3.5703125" customWidth="1"/>
    <col min="15106" max="15106" width="4" customWidth="1"/>
    <col min="15107" max="15107" width="3.5703125" customWidth="1"/>
    <col min="15108" max="15108" width="3.28515625" customWidth="1"/>
    <col min="15109" max="15109" width="3.5703125" customWidth="1"/>
    <col min="15110" max="15110" width="4.5703125" customWidth="1"/>
    <col min="15111" max="15111" width="3.5703125" customWidth="1"/>
    <col min="15112" max="15112" width="4.140625" customWidth="1"/>
    <col min="15113" max="15113" width="4.42578125" customWidth="1"/>
    <col min="15114" max="15114" width="3.5703125" customWidth="1"/>
    <col min="15115" max="15115" width="3.140625" customWidth="1"/>
    <col min="15116" max="15118" width="3.5703125" customWidth="1"/>
    <col min="15119" max="15119" width="3.140625" customWidth="1"/>
    <col min="15120" max="15127" width="3.5703125" customWidth="1"/>
    <col min="15128" max="15128" width="3.140625" customWidth="1"/>
    <col min="15129" max="15131" width="3.5703125" customWidth="1"/>
    <col min="15132" max="15132" width="3.140625" customWidth="1"/>
    <col min="15133" max="15144" width="3.5703125" customWidth="1"/>
    <col min="15145" max="15145" width="3.140625" customWidth="1"/>
    <col min="15146" max="15153" width="3.5703125" customWidth="1"/>
    <col min="15154" max="15154" width="3.140625" customWidth="1"/>
    <col min="15155" max="15157" width="3.5703125" customWidth="1"/>
    <col min="15362" max="15362" width="4" customWidth="1"/>
    <col min="15363" max="15363" width="3.5703125" customWidth="1"/>
    <col min="15364" max="15364" width="3.28515625" customWidth="1"/>
    <col min="15365" max="15365" width="3.5703125" customWidth="1"/>
    <col min="15366" max="15366" width="4.5703125" customWidth="1"/>
    <col min="15367" max="15367" width="3.5703125" customWidth="1"/>
    <col min="15368" max="15368" width="4.140625" customWidth="1"/>
    <col min="15369" max="15369" width="4.42578125" customWidth="1"/>
    <col min="15370" max="15370" width="3.5703125" customWidth="1"/>
    <col min="15371" max="15371" width="3.140625" customWidth="1"/>
    <col min="15372" max="15374" width="3.5703125" customWidth="1"/>
    <col min="15375" max="15375" width="3.140625" customWidth="1"/>
    <col min="15376" max="15383" width="3.5703125" customWidth="1"/>
    <col min="15384" max="15384" width="3.140625" customWidth="1"/>
    <col min="15385" max="15387" width="3.5703125" customWidth="1"/>
    <col min="15388" max="15388" width="3.140625" customWidth="1"/>
    <col min="15389" max="15400" width="3.5703125" customWidth="1"/>
    <col min="15401" max="15401" width="3.140625" customWidth="1"/>
    <col min="15402" max="15409" width="3.5703125" customWidth="1"/>
    <col min="15410" max="15410" width="3.140625" customWidth="1"/>
    <col min="15411" max="15413" width="3.5703125" customWidth="1"/>
    <col min="15618" max="15618" width="4" customWidth="1"/>
    <col min="15619" max="15619" width="3.5703125" customWidth="1"/>
    <col min="15620" max="15620" width="3.28515625" customWidth="1"/>
    <col min="15621" max="15621" width="3.5703125" customWidth="1"/>
    <col min="15622" max="15622" width="4.5703125" customWidth="1"/>
    <col min="15623" max="15623" width="3.5703125" customWidth="1"/>
    <col min="15624" max="15624" width="4.140625" customWidth="1"/>
    <col min="15625" max="15625" width="4.42578125" customWidth="1"/>
    <col min="15626" max="15626" width="3.5703125" customWidth="1"/>
    <col min="15627" max="15627" width="3.140625" customWidth="1"/>
    <col min="15628" max="15630" width="3.5703125" customWidth="1"/>
    <col min="15631" max="15631" width="3.140625" customWidth="1"/>
    <col min="15632" max="15639" width="3.5703125" customWidth="1"/>
    <col min="15640" max="15640" width="3.140625" customWidth="1"/>
    <col min="15641" max="15643" width="3.5703125" customWidth="1"/>
    <col min="15644" max="15644" width="3.140625" customWidth="1"/>
    <col min="15645" max="15656" width="3.5703125" customWidth="1"/>
    <col min="15657" max="15657" width="3.140625" customWidth="1"/>
    <col min="15658" max="15665" width="3.5703125" customWidth="1"/>
    <col min="15666" max="15666" width="3.140625" customWidth="1"/>
    <col min="15667" max="15669" width="3.5703125" customWidth="1"/>
    <col min="15874" max="15874" width="4" customWidth="1"/>
    <col min="15875" max="15875" width="3.5703125" customWidth="1"/>
    <col min="15876" max="15876" width="3.28515625" customWidth="1"/>
    <col min="15877" max="15877" width="3.5703125" customWidth="1"/>
    <col min="15878" max="15878" width="4.5703125" customWidth="1"/>
    <col min="15879" max="15879" width="3.5703125" customWidth="1"/>
    <col min="15880" max="15880" width="4.140625" customWidth="1"/>
    <col min="15881" max="15881" width="4.42578125" customWidth="1"/>
    <col min="15882" max="15882" width="3.5703125" customWidth="1"/>
    <col min="15883" max="15883" width="3.140625" customWidth="1"/>
    <col min="15884" max="15886" width="3.5703125" customWidth="1"/>
    <col min="15887" max="15887" width="3.140625" customWidth="1"/>
    <col min="15888" max="15895" width="3.5703125" customWidth="1"/>
    <col min="15896" max="15896" width="3.140625" customWidth="1"/>
    <col min="15897" max="15899" width="3.5703125" customWidth="1"/>
    <col min="15900" max="15900" width="3.140625" customWidth="1"/>
    <col min="15901" max="15912" width="3.5703125" customWidth="1"/>
    <col min="15913" max="15913" width="3.140625" customWidth="1"/>
    <col min="15914" max="15921" width="3.5703125" customWidth="1"/>
    <col min="15922" max="15922" width="3.140625" customWidth="1"/>
    <col min="15923" max="15925" width="3.5703125" customWidth="1"/>
    <col min="16130" max="16130" width="4" customWidth="1"/>
    <col min="16131" max="16131" width="3.5703125" customWidth="1"/>
    <col min="16132" max="16132" width="3.28515625" customWidth="1"/>
    <col min="16133" max="16133" width="3.5703125" customWidth="1"/>
    <col min="16134" max="16134" width="4.5703125" customWidth="1"/>
    <col min="16135" max="16135" width="3.5703125" customWidth="1"/>
    <col min="16136" max="16136" width="4.140625" customWidth="1"/>
    <col min="16137" max="16137" width="4.42578125" customWidth="1"/>
    <col min="16138" max="16138" width="3.5703125" customWidth="1"/>
    <col min="16139" max="16139" width="3.140625" customWidth="1"/>
    <col min="16140" max="16142" width="3.5703125" customWidth="1"/>
    <col min="16143" max="16143" width="3.140625" customWidth="1"/>
    <col min="16144" max="16151" width="3.5703125" customWidth="1"/>
    <col min="16152" max="16152" width="3.140625" customWidth="1"/>
    <col min="16153" max="16155" width="3.5703125" customWidth="1"/>
    <col min="16156" max="16156" width="3.140625" customWidth="1"/>
    <col min="16157" max="16168" width="3.5703125" customWidth="1"/>
    <col min="16169" max="16169" width="3.140625" customWidth="1"/>
    <col min="16170" max="16177" width="3.5703125" customWidth="1"/>
    <col min="16178" max="16178" width="3.140625" customWidth="1"/>
    <col min="16179" max="16181" width="3.5703125" customWidth="1"/>
  </cols>
  <sheetData>
    <row r="1" spans="1:53" ht="18.75" x14ac:dyDescent="0.3">
      <c r="A1" s="1"/>
      <c r="B1" s="1"/>
      <c r="C1" s="1"/>
      <c r="D1" s="1"/>
      <c r="E1" s="1"/>
      <c r="F1" s="1"/>
      <c r="G1" s="277" t="s">
        <v>0</v>
      </c>
      <c r="H1" s="277"/>
      <c r="I1" s="277"/>
      <c r="J1" s="277"/>
      <c r="K1" s="277"/>
      <c r="L1" s="277"/>
      <c r="M1" s="277"/>
      <c r="N1" s="277"/>
      <c r="O1" s="1"/>
      <c r="P1" s="1"/>
      <c r="Q1" s="1"/>
      <c r="R1" s="1"/>
      <c r="S1" s="1"/>
      <c r="T1" s="1"/>
      <c r="U1" s="1"/>
      <c r="V1" s="1"/>
      <c r="W1" s="1"/>
      <c r="AE1" s="1"/>
      <c r="AF1" s="1"/>
      <c r="AG1" s="1"/>
      <c r="AH1" s="1"/>
      <c r="AI1" s="1"/>
      <c r="AJ1" s="1"/>
      <c r="AK1" s="277" t="s">
        <v>36</v>
      </c>
      <c r="AL1" s="277"/>
      <c r="AM1" s="277"/>
      <c r="AN1" s="277"/>
      <c r="AO1" s="277"/>
      <c r="AP1" s="277"/>
      <c r="AQ1" s="277"/>
      <c r="AR1" s="277"/>
      <c r="AS1" s="1"/>
      <c r="AT1" s="1"/>
      <c r="AU1" s="1"/>
      <c r="AV1" s="1"/>
      <c r="AW1" s="1"/>
      <c r="AX1" s="1"/>
      <c r="AY1" s="1"/>
      <c r="AZ1" s="1"/>
      <c r="BA1" s="1"/>
    </row>
    <row r="2" spans="1:53" ht="18.75" x14ac:dyDescent="0.3">
      <c r="A2" s="277" t="s">
        <v>1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  <c r="U2" s="277"/>
      <c r="V2" s="277"/>
      <c r="W2" s="277"/>
      <c r="AE2" s="277" t="s">
        <v>37</v>
      </c>
      <c r="AF2" s="277"/>
      <c r="AG2" s="277"/>
      <c r="AH2" s="277"/>
      <c r="AI2" s="277"/>
      <c r="AJ2" s="277"/>
      <c r="AK2" s="277"/>
      <c r="AL2" s="277"/>
      <c r="AM2" s="277"/>
      <c r="AN2" s="277"/>
      <c r="AO2" s="277"/>
      <c r="AP2" s="277"/>
      <c r="AQ2" s="277"/>
      <c r="AR2" s="277"/>
      <c r="AS2" s="277"/>
      <c r="AT2" s="277"/>
      <c r="AU2" s="277"/>
      <c r="AV2" s="277"/>
      <c r="AW2" s="277"/>
      <c r="AX2" s="277"/>
      <c r="AY2" s="277"/>
      <c r="AZ2" s="277"/>
      <c r="BA2" s="277"/>
    </row>
    <row r="3" spans="1:53" ht="18.75" x14ac:dyDescent="0.3">
      <c r="A3" s="277"/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7"/>
      <c r="V3" s="277"/>
      <c r="W3" s="277"/>
      <c r="AE3" s="277"/>
      <c r="AF3" s="277"/>
      <c r="AG3" s="277"/>
      <c r="AH3" s="277"/>
      <c r="AI3" s="277"/>
      <c r="AJ3" s="277"/>
      <c r="AK3" s="277"/>
      <c r="AL3" s="277"/>
      <c r="AM3" s="277"/>
      <c r="AN3" s="277"/>
      <c r="AO3" s="277"/>
      <c r="AP3" s="277"/>
      <c r="AQ3" s="277"/>
      <c r="AR3" s="277"/>
      <c r="AS3" s="277"/>
      <c r="AT3" s="277"/>
      <c r="AU3" s="277"/>
      <c r="AV3" s="277"/>
      <c r="AW3" s="277"/>
      <c r="AX3" s="277"/>
      <c r="AY3" s="277"/>
      <c r="AZ3" s="277"/>
      <c r="BA3" s="277"/>
    </row>
    <row r="4" spans="1:53" ht="18.75" x14ac:dyDescent="0.3">
      <c r="A4" s="277" t="s">
        <v>196</v>
      </c>
      <c r="B4" s="277"/>
      <c r="C4" s="277"/>
      <c r="D4" s="277"/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277"/>
      <c r="P4" s="277"/>
      <c r="Q4" s="277"/>
      <c r="R4" s="277"/>
      <c r="S4" s="277"/>
      <c r="T4" s="277"/>
      <c r="U4" s="277"/>
      <c r="V4" s="277"/>
      <c r="W4" s="277"/>
      <c r="AE4" s="277" t="s">
        <v>38</v>
      </c>
      <c r="AF4" s="277"/>
      <c r="AG4" s="277"/>
      <c r="AH4" s="277"/>
      <c r="AI4" s="277"/>
      <c r="AJ4" s="277"/>
      <c r="AK4" s="277"/>
      <c r="AL4" s="277"/>
      <c r="AM4" s="277"/>
      <c r="AN4" s="277"/>
      <c r="AO4" s="277"/>
      <c r="AP4" s="277"/>
      <c r="AQ4" s="277"/>
      <c r="AR4" s="277"/>
      <c r="AS4" s="277"/>
      <c r="AT4" s="277"/>
      <c r="AU4" s="277"/>
      <c r="AV4" s="277"/>
      <c r="AW4" s="277"/>
      <c r="AX4" s="277"/>
      <c r="AY4" s="277"/>
      <c r="AZ4" s="277"/>
      <c r="BA4" s="277"/>
    </row>
    <row r="5" spans="1:53" ht="18.75" x14ac:dyDescent="0.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</row>
    <row r="6" spans="1:53" ht="18.75" x14ac:dyDescent="0.3">
      <c r="A6" s="277" t="s">
        <v>2</v>
      </c>
      <c r="B6" s="277"/>
      <c r="C6" s="277"/>
      <c r="D6" s="277"/>
      <c r="E6" s="277"/>
      <c r="F6" s="277"/>
      <c r="G6" s="277"/>
      <c r="H6" s="277"/>
      <c r="I6" s="277"/>
      <c r="J6" s="277"/>
      <c r="K6" s="277"/>
      <c r="L6" s="277"/>
      <c r="M6" s="277"/>
      <c r="N6" s="277"/>
      <c r="O6" s="277"/>
      <c r="P6" s="277"/>
      <c r="Q6" s="277"/>
      <c r="R6" s="277"/>
      <c r="S6" s="277"/>
      <c r="T6" s="277"/>
      <c r="U6" s="277"/>
      <c r="V6" s="277"/>
      <c r="W6" s="277"/>
      <c r="AE6" s="277" t="s">
        <v>39</v>
      </c>
      <c r="AF6" s="277"/>
      <c r="AG6" s="277"/>
      <c r="AH6" s="277"/>
      <c r="AI6" s="277"/>
      <c r="AJ6" s="277"/>
      <c r="AK6" s="277"/>
      <c r="AL6" s="277"/>
      <c r="AM6" s="277"/>
      <c r="AN6" s="277"/>
      <c r="AO6" s="277"/>
      <c r="AP6" s="277"/>
      <c r="AQ6" s="277"/>
      <c r="AR6" s="277"/>
      <c r="AS6" s="277"/>
      <c r="AT6" s="277"/>
      <c r="AU6" s="277"/>
      <c r="AV6" s="277"/>
      <c r="AW6" s="277"/>
      <c r="AX6" s="277"/>
      <c r="AY6" s="277"/>
      <c r="AZ6" s="277"/>
      <c r="BA6" s="277"/>
    </row>
    <row r="7" spans="1:53" ht="17.25" customHeight="1" x14ac:dyDescent="0.25"/>
    <row r="8" spans="1:53" ht="20.25" x14ac:dyDescent="0.3">
      <c r="R8" s="278" t="s">
        <v>3</v>
      </c>
      <c r="S8" s="278"/>
      <c r="T8" s="278"/>
      <c r="U8" s="278"/>
      <c r="V8" s="278"/>
      <c r="W8" s="278"/>
      <c r="X8" s="278"/>
      <c r="Y8" s="278"/>
      <c r="Z8" s="278"/>
      <c r="AA8" s="278"/>
      <c r="AB8" s="278"/>
      <c r="AC8" s="278"/>
      <c r="AD8" s="278"/>
      <c r="AE8" s="278"/>
      <c r="AF8" s="278"/>
      <c r="AG8" s="278"/>
      <c r="AH8" s="278"/>
      <c r="AI8" s="278"/>
      <c r="AJ8" s="278"/>
      <c r="AK8" s="278"/>
    </row>
    <row r="9" spans="1:53" ht="20.25" x14ac:dyDescent="0.3">
      <c r="R9" s="278" t="s">
        <v>4</v>
      </c>
      <c r="S9" s="278"/>
      <c r="T9" s="278"/>
      <c r="U9" s="278"/>
      <c r="V9" s="278"/>
      <c r="W9" s="278"/>
      <c r="X9" s="278"/>
      <c r="Y9" s="278"/>
      <c r="Z9" s="278"/>
      <c r="AA9" s="278"/>
      <c r="AB9" s="278"/>
      <c r="AC9" s="278"/>
      <c r="AD9" s="278"/>
      <c r="AE9" s="278"/>
      <c r="AF9" s="278"/>
      <c r="AG9" s="278"/>
      <c r="AH9" s="278"/>
      <c r="AI9" s="278"/>
      <c r="AJ9" s="278"/>
      <c r="AK9" s="278"/>
      <c r="AL9" s="1"/>
      <c r="AM9" s="1"/>
      <c r="AN9" s="1"/>
      <c r="AO9" s="1"/>
      <c r="AP9" s="1"/>
    </row>
    <row r="10" spans="1:53" ht="20.25" x14ac:dyDescent="0.3">
      <c r="R10" s="281" t="s">
        <v>5</v>
      </c>
      <c r="S10" s="281"/>
      <c r="T10" s="281"/>
      <c r="U10" s="281"/>
      <c r="V10" s="281"/>
      <c r="W10" s="281"/>
      <c r="X10" s="281"/>
      <c r="Y10" s="281"/>
      <c r="Z10" s="281"/>
      <c r="AA10" s="281"/>
      <c r="AB10" s="281"/>
      <c r="AC10" s="281"/>
      <c r="AD10" s="281"/>
      <c r="AE10" s="281"/>
      <c r="AF10" s="281"/>
      <c r="AG10" s="281"/>
      <c r="AH10" s="281"/>
      <c r="AI10" s="281"/>
      <c r="AJ10" s="281"/>
      <c r="AK10" s="281"/>
    </row>
    <row r="12" spans="1:53" ht="18.75" x14ac:dyDescent="0.25">
      <c r="B12" s="3" t="s">
        <v>121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G12" s="276" t="s">
        <v>168</v>
      </c>
      <c r="AH12" s="276"/>
      <c r="AI12" s="276"/>
      <c r="AJ12" s="276"/>
      <c r="AK12" s="276"/>
      <c r="AL12" s="276"/>
      <c r="AM12" s="276"/>
      <c r="AN12" s="276"/>
      <c r="AO12" s="276"/>
      <c r="AP12" s="276"/>
      <c r="AQ12" s="276"/>
      <c r="AR12" s="276"/>
      <c r="AS12" s="276"/>
      <c r="AT12" s="276"/>
      <c r="AU12" s="276"/>
      <c r="AV12" s="276"/>
      <c r="AW12" s="276"/>
      <c r="AX12" s="276"/>
      <c r="AY12" s="276"/>
    </row>
    <row r="13" spans="1:53" ht="18.75" customHeight="1" x14ac:dyDescent="0.25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G13" s="275" t="s">
        <v>136</v>
      </c>
      <c r="AH13" s="275"/>
      <c r="AI13" s="275"/>
      <c r="AJ13" s="275"/>
      <c r="AK13" s="275"/>
      <c r="AL13" s="275"/>
      <c r="AM13" s="275"/>
      <c r="AN13" s="275"/>
      <c r="AO13" s="275"/>
      <c r="AP13" s="275"/>
      <c r="AQ13" s="275"/>
      <c r="AR13" s="275"/>
      <c r="AS13" s="275"/>
      <c r="AT13" s="275"/>
      <c r="AU13" s="275"/>
      <c r="AV13" s="275"/>
      <c r="AW13" s="275"/>
      <c r="AX13" s="275"/>
      <c r="AY13" s="275"/>
    </row>
    <row r="14" spans="1:53" ht="18.75" x14ac:dyDescent="0.25">
      <c r="B14" s="3" t="s">
        <v>122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G14" s="276"/>
      <c r="AH14" s="276"/>
      <c r="AI14" s="276"/>
      <c r="AJ14" s="276"/>
      <c r="AK14" s="276"/>
      <c r="AL14" s="276"/>
      <c r="AM14" s="276"/>
      <c r="AN14" s="276"/>
      <c r="AO14" s="276"/>
      <c r="AP14" s="276"/>
      <c r="AQ14" s="276"/>
      <c r="AR14" s="276"/>
      <c r="AS14" s="276"/>
      <c r="AT14" s="276"/>
      <c r="AU14" s="276"/>
      <c r="AV14" s="276"/>
      <c r="AW14" s="276"/>
      <c r="AX14" s="276"/>
      <c r="AY14" s="276"/>
    </row>
    <row r="15" spans="1:53" ht="18.75" x14ac:dyDescent="0.25">
      <c r="B15" s="3" t="s">
        <v>142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G15" s="23" t="s">
        <v>190</v>
      </c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</row>
    <row r="16" spans="1:53" ht="18.75" x14ac:dyDescent="0.25">
      <c r="B16" s="3" t="s">
        <v>123</v>
      </c>
      <c r="C16" s="3"/>
      <c r="D16" s="3"/>
      <c r="E16" s="3"/>
      <c r="F16" s="3"/>
      <c r="G16" s="3"/>
      <c r="H16" s="3"/>
      <c r="I16" s="3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G16" s="23" t="s">
        <v>170</v>
      </c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</row>
    <row r="18" spans="1:53" ht="15.75" x14ac:dyDescent="0.25">
      <c r="A18" s="282" t="s">
        <v>6</v>
      </c>
      <c r="B18" s="282"/>
      <c r="C18" s="282"/>
      <c r="D18" s="282"/>
      <c r="E18" s="282"/>
      <c r="F18" s="282"/>
      <c r="G18" s="282"/>
      <c r="H18" s="282"/>
      <c r="I18" s="282"/>
      <c r="J18" s="282"/>
      <c r="K18" s="282"/>
      <c r="L18" s="282"/>
      <c r="M18" s="282"/>
      <c r="N18" s="282"/>
      <c r="O18" s="282"/>
      <c r="P18" s="282"/>
      <c r="Q18" s="282"/>
      <c r="R18" s="282"/>
      <c r="S18" s="282"/>
      <c r="T18" s="282"/>
      <c r="U18" s="282"/>
      <c r="V18" s="282"/>
      <c r="W18" s="282"/>
      <c r="X18" s="282"/>
      <c r="Y18" s="282"/>
      <c r="Z18" s="282"/>
      <c r="AA18" s="282"/>
      <c r="AB18" s="282"/>
      <c r="AC18" s="282"/>
      <c r="AD18" s="282"/>
      <c r="AE18" s="282"/>
      <c r="AF18" s="282"/>
      <c r="AG18" s="282"/>
      <c r="AH18" s="282"/>
      <c r="AI18" s="282"/>
      <c r="AJ18" s="282"/>
      <c r="AK18" s="282"/>
      <c r="AL18" s="282"/>
      <c r="AM18" s="282"/>
      <c r="AN18" s="282"/>
      <c r="AO18" s="282"/>
      <c r="AP18" s="282"/>
      <c r="AQ18" s="282"/>
      <c r="AR18" s="282"/>
      <c r="AS18" s="282"/>
      <c r="AT18" s="282"/>
      <c r="AU18" s="282"/>
      <c r="AV18" s="282"/>
      <c r="AW18" s="282"/>
      <c r="AX18" s="282"/>
      <c r="AY18" s="282"/>
      <c r="AZ18" s="282"/>
      <c r="BA18" s="282"/>
    </row>
    <row r="19" spans="1:53" ht="15.75" thickBot="1" x14ac:dyDescent="0.3"/>
    <row r="20" spans="1:53" x14ac:dyDescent="0.25">
      <c r="A20" s="283" t="s">
        <v>7</v>
      </c>
      <c r="B20" s="5" t="s">
        <v>8</v>
      </c>
      <c r="C20" s="5"/>
      <c r="D20" s="5"/>
      <c r="E20" s="5"/>
      <c r="F20" s="5" t="s">
        <v>9</v>
      </c>
      <c r="G20" s="5"/>
      <c r="H20" s="5"/>
      <c r="I20" s="5"/>
      <c r="J20" s="5"/>
      <c r="K20" s="5" t="s">
        <v>10</v>
      </c>
      <c r="L20" s="5"/>
      <c r="M20" s="5"/>
      <c r="N20" s="5"/>
      <c r="O20" s="5" t="s">
        <v>11</v>
      </c>
      <c r="P20" s="5"/>
      <c r="Q20" s="5"/>
      <c r="R20" s="5"/>
      <c r="S20" s="5" t="s">
        <v>12</v>
      </c>
      <c r="T20" s="5"/>
      <c r="U20" s="5"/>
      <c r="V20" s="5"/>
      <c r="W20" s="5"/>
      <c r="X20" s="5" t="s">
        <v>13</v>
      </c>
      <c r="Y20" s="5"/>
      <c r="Z20" s="5"/>
      <c r="AA20" s="5"/>
      <c r="AB20" s="5" t="s">
        <v>14</v>
      </c>
      <c r="AC20" s="5"/>
      <c r="AD20" s="5"/>
      <c r="AE20" s="5"/>
      <c r="AF20" s="5" t="s">
        <v>15</v>
      </c>
      <c r="AG20" s="5"/>
      <c r="AH20" s="5"/>
      <c r="AI20" s="5"/>
      <c r="AJ20" s="267" t="s">
        <v>16</v>
      </c>
      <c r="AK20" s="268"/>
      <c r="AL20" s="268"/>
      <c r="AM20" s="268"/>
      <c r="AN20" s="269"/>
      <c r="AO20" s="5" t="s">
        <v>17</v>
      </c>
      <c r="AP20" s="5"/>
      <c r="AQ20" s="5"/>
      <c r="AR20" s="5"/>
      <c r="AS20" s="267" t="s">
        <v>18</v>
      </c>
      <c r="AT20" s="268"/>
      <c r="AU20" s="268"/>
      <c r="AV20" s="269"/>
      <c r="AW20" s="267" t="s">
        <v>19</v>
      </c>
      <c r="AX20" s="268"/>
      <c r="AY20" s="268"/>
      <c r="AZ20" s="268"/>
      <c r="BA20" s="320"/>
    </row>
    <row r="21" spans="1:53" x14ac:dyDescent="0.25">
      <c r="A21" s="284"/>
      <c r="B21" s="6">
        <v>1</v>
      </c>
      <c r="C21" s="6">
        <f>B21+1</f>
        <v>2</v>
      </c>
      <c r="D21" s="6">
        <f t="shared" ref="D21:BA21" si="0">C21+1</f>
        <v>3</v>
      </c>
      <c r="E21" s="6">
        <f t="shared" si="0"/>
        <v>4</v>
      </c>
      <c r="F21" s="6">
        <f t="shared" si="0"/>
        <v>5</v>
      </c>
      <c r="G21" s="6">
        <f t="shared" si="0"/>
        <v>6</v>
      </c>
      <c r="H21" s="6">
        <f t="shared" si="0"/>
        <v>7</v>
      </c>
      <c r="I21" s="6">
        <f t="shared" si="0"/>
        <v>8</v>
      </c>
      <c r="J21" s="6">
        <f t="shared" si="0"/>
        <v>9</v>
      </c>
      <c r="K21" s="6">
        <f t="shared" si="0"/>
        <v>10</v>
      </c>
      <c r="L21" s="6">
        <f t="shared" si="0"/>
        <v>11</v>
      </c>
      <c r="M21" s="6">
        <f t="shared" si="0"/>
        <v>12</v>
      </c>
      <c r="N21" s="6">
        <f t="shared" si="0"/>
        <v>13</v>
      </c>
      <c r="O21" s="6">
        <f t="shared" si="0"/>
        <v>14</v>
      </c>
      <c r="P21" s="6">
        <f t="shared" si="0"/>
        <v>15</v>
      </c>
      <c r="Q21" s="6">
        <f t="shared" si="0"/>
        <v>16</v>
      </c>
      <c r="R21" s="6">
        <f t="shared" si="0"/>
        <v>17</v>
      </c>
      <c r="S21" s="6">
        <f t="shared" si="0"/>
        <v>18</v>
      </c>
      <c r="T21" s="6">
        <f t="shared" si="0"/>
        <v>19</v>
      </c>
      <c r="U21" s="6">
        <f t="shared" si="0"/>
        <v>20</v>
      </c>
      <c r="V21" s="6">
        <f t="shared" si="0"/>
        <v>21</v>
      </c>
      <c r="W21" s="6">
        <f t="shared" si="0"/>
        <v>22</v>
      </c>
      <c r="X21" s="6">
        <f t="shared" si="0"/>
        <v>23</v>
      </c>
      <c r="Y21" s="6">
        <f t="shared" si="0"/>
        <v>24</v>
      </c>
      <c r="Z21" s="6">
        <f t="shared" si="0"/>
        <v>25</v>
      </c>
      <c r="AA21" s="6">
        <f t="shared" si="0"/>
        <v>26</v>
      </c>
      <c r="AB21" s="6">
        <f t="shared" si="0"/>
        <v>27</v>
      </c>
      <c r="AC21" s="6">
        <f t="shared" si="0"/>
        <v>28</v>
      </c>
      <c r="AD21" s="6">
        <f t="shared" si="0"/>
        <v>29</v>
      </c>
      <c r="AE21" s="6">
        <f t="shared" si="0"/>
        <v>30</v>
      </c>
      <c r="AF21" s="6">
        <f t="shared" si="0"/>
        <v>31</v>
      </c>
      <c r="AG21" s="6">
        <f t="shared" si="0"/>
        <v>32</v>
      </c>
      <c r="AH21" s="6">
        <f t="shared" si="0"/>
        <v>33</v>
      </c>
      <c r="AI21" s="6">
        <f t="shared" si="0"/>
        <v>34</v>
      </c>
      <c r="AJ21" s="6">
        <f t="shared" si="0"/>
        <v>35</v>
      </c>
      <c r="AK21" s="6">
        <f t="shared" si="0"/>
        <v>36</v>
      </c>
      <c r="AL21" s="6">
        <f t="shared" si="0"/>
        <v>37</v>
      </c>
      <c r="AM21" s="6">
        <f t="shared" si="0"/>
        <v>38</v>
      </c>
      <c r="AN21" s="6">
        <f t="shared" si="0"/>
        <v>39</v>
      </c>
      <c r="AO21" s="6">
        <f t="shared" si="0"/>
        <v>40</v>
      </c>
      <c r="AP21" s="6">
        <f>AO21+1</f>
        <v>41</v>
      </c>
      <c r="AQ21" s="6">
        <f t="shared" si="0"/>
        <v>42</v>
      </c>
      <c r="AR21" s="6">
        <f t="shared" si="0"/>
        <v>43</v>
      </c>
      <c r="AS21" s="6">
        <f t="shared" si="0"/>
        <v>44</v>
      </c>
      <c r="AT21" s="6">
        <f t="shared" si="0"/>
        <v>45</v>
      </c>
      <c r="AU21" s="6">
        <f t="shared" si="0"/>
        <v>46</v>
      </c>
      <c r="AV21" s="6">
        <f t="shared" si="0"/>
        <v>47</v>
      </c>
      <c r="AW21" s="6">
        <f t="shared" si="0"/>
        <v>48</v>
      </c>
      <c r="AX21" s="6">
        <f t="shared" si="0"/>
        <v>49</v>
      </c>
      <c r="AY21" s="6">
        <f t="shared" si="0"/>
        <v>50</v>
      </c>
      <c r="AZ21" s="6">
        <f t="shared" si="0"/>
        <v>51</v>
      </c>
      <c r="BA21" s="7">
        <f t="shared" si="0"/>
        <v>52</v>
      </c>
    </row>
    <row r="22" spans="1:53" x14ac:dyDescent="0.25">
      <c r="A22" s="28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9"/>
    </row>
    <row r="23" spans="1:53" ht="15.75" thickBot="1" x14ac:dyDescent="0.3">
      <c r="A23" s="28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10"/>
      <c r="V23" s="10"/>
      <c r="W23" s="10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9"/>
    </row>
    <row r="24" spans="1:53" ht="19.5" thickBot="1" x14ac:dyDescent="0.35">
      <c r="A24" s="11" t="s">
        <v>20</v>
      </c>
      <c r="B24" s="34" t="s">
        <v>95</v>
      </c>
      <c r="C24" s="34" t="s">
        <v>95</v>
      </c>
      <c r="D24" s="34" t="s">
        <v>95</v>
      </c>
      <c r="E24" s="34" t="s">
        <v>95</v>
      </c>
      <c r="F24" s="34" t="s">
        <v>95</v>
      </c>
      <c r="G24" s="34" t="s">
        <v>95</v>
      </c>
      <c r="H24" s="34" t="s">
        <v>95</v>
      </c>
      <c r="I24" s="34" t="s">
        <v>95</v>
      </c>
      <c r="J24" s="34" t="s">
        <v>95</v>
      </c>
      <c r="K24" s="34" t="s">
        <v>95</v>
      </c>
      <c r="L24" s="34" t="s">
        <v>95</v>
      </c>
      <c r="M24" s="34" t="s">
        <v>95</v>
      </c>
      <c r="N24" s="34" t="s">
        <v>95</v>
      </c>
      <c r="O24" s="34" t="s">
        <v>95</v>
      </c>
      <c r="P24" s="34" t="s">
        <v>95</v>
      </c>
      <c r="Q24" s="34" t="s">
        <v>96</v>
      </c>
      <c r="R24" s="34" t="s">
        <v>96</v>
      </c>
      <c r="S24" s="34" t="s">
        <v>97</v>
      </c>
      <c r="T24" s="34" t="s">
        <v>97</v>
      </c>
      <c r="U24" s="35" t="s">
        <v>97</v>
      </c>
      <c r="V24" s="35" t="s">
        <v>97</v>
      </c>
      <c r="W24" s="35" t="s">
        <v>97</v>
      </c>
      <c r="X24" s="34" t="s">
        <v>95</v>
      </c>
      <c r="Y24" s="34" t="s">
        <v>95</v>
      </c>
      <c r="Z24" s="34" t="s">
        <v>95</v>
      </c>
      <c r="AA24" s="34" t="s">
        <v>95</v>
      </c>
      <c r="AB24" s="34" t="s">
        <v>95</v>
      </c>
      <c r="AC24" s="34" t="s">
        <v>95</v>
      </c>
      <c r="AD24" s="34" t="s">
        <v>95</v>
      </c>
      <c r="AE24" s="34" t="s">
        <v>95</v>
      </c>
      <c r="AF24" s="34" t="s">
        <v>95</v>
      </c>
      <c r="AG24" s="34" t="s">
        <v>95</v>
      </c>
      <c r="AH24" s="34" t="s">
        <v>95</v>
      </c>
      <c r="AI24" s="34" t="s">
        <v>95</v>
      </c>
      <c r="AJ24" s="34" t="s">
        <v>95</v>
      </c>
      <c r="AK24" s="34" t="s">
        <v>95</v>
      </c>
      <c r="AL24" s="34" t="s">
        <v>95</v>
      </c>
      <c r="AM24" s="34" t="s">
        <v>95</v>
      </c>
      <c r="AN24" s="34" t="s">
        <v>95</v>
      </c>
      <c r="AO24" s="34" t="s">
        <v>95</v>
      </c>
      <c r="AP24" s="34" t="s">
        <v>96</v>
      </c>
      <c r="AQ24" s="34" t="s">
        <v>96</v>
      </c>
      <c r="AR24" s="34" t="s">
        <v>98</v>
      </c>
      <c r="AS24" s="34" t="s">
        <v>98</v>
      </c>
      <c r="AT24" s="34" t="s">
        <v>98</v>
      </c>
      <c r="AU24" s="34" t="s">
        <v>97</v>
      </c>
      <c r="AV24" s="34" t="s">
        <v>97</v>
      </c>
      <c r="AW24" s="34" t="s">
        <v>97</v>
      </c>
      <c r="AX24" s="34" t="s">
        <v>97</v>
      </c>
      <c r="AY24" s="34" t="s">
        <v>97</v>
      </c>
      <c r="AZ24" s="34" t="s">
        <v>97</v>
      </c>
      <c r="BA24" s="34" t="s">
        <v>97</v>
      </c>
    </row>
    <row r="25" spans="1:53" ht="19.5" thickBot="1" x14ac:dyDescent="0.35">
      <c r="A25" s="12" t="s">
        <v>21</v>
      </c>
      <c r="B25" s="34" t="s">
        <v>95</v>
      </c>
      <c r="C25" s="34" t="s">
        <v>95</v>
      </c>
      <c r="D25" s="34" t="s">
        <v>95</v>
      </c>
      <c r="E25" s="34" t="s">
        <v>95</v>
      </c>
      <c r="F25" s="34" t="s">
        <v>95</v>
      </c>
      <c r="G25" s="34" t="s">
        <v>95</v>
      </c>
      <c r="H25" s="34" t="s">
        <v>95</v>
      </c>
      <c r="I25" s="34" t="s">
        <v>95</v>
      </c>
      <c r="J25" s="34" t="s">
        <v>95</v>
      </c>
      <c r="K25" s="34" t="s">
        <v>95</v>
      </c>
      <c r="L25" s="34" t="s">
        <v>95</v>
      </c>
      <c r="M25" s="34" t="s">
        <v>95</v>
      </c>
      <c r="N25" s="34" t="s">
        <v>95</v>
      </c>
      <c r="O25" s="34" t="s">
        <v>95</v>
      </c>
      <c r="P25" s="34" t="s">
        <v>95</v>
      </c>
      <c r="Q25" s="34" t="s">
        <v>96</v>
      </c>
      <c r="R25" s="34" t="s">
        <v>96</v>
      </c>
      <c r="S25" s="34" t="s">
        <v>97</v>
      </c>
      <c r="T25" s="34" t="s">
        <v>97</v>
      </c>
      <c r="U25" s="35" t="s">
        <v>97</v>
      </c>
      <c r="V25" s="35" t="s">
        <v>97</v>
      </c>
      <c r="W25" s="35" t="s">
        <v>97</v>
      </c>
      <c r="X25" s="34" t="s">
        <v>95</v>
      </c>
      <c r="Y25" s="34" t="s">
        <v>95</v>
      </c>
      <c r="Z25" s="34" t="s">
        <v>95</v>
      </c>
      <c r="AA25" s="34" t="s">
        <v>95</v>
      </c>
      <c r="AB25" s="34" t="s">
        <v>95</v>
      </c>
      <c r="AC25" s="34" t="s">
        <v>95</v>
      </c>
      <c r="AD25" s="34" t="s">
        <v>95</v>
      </c>
      <c r="AE25" s="34" t="s">
        <v>95</v>
      </c>
      <c r="AF25" s="34" t="s">
        <v>95</v>
      </c>
      <c r="AG25" s="34" t="s">
        <v>95</v>
      </c>
      <c r="AH25" s="34" t="s">
        <v>95</v>
      </c>
      <c r="AI25" s="34" t="s">
        <v>95</v>
      </c>
      <c r="AJ25" s="34" t="s">
        <v>95</v>
      </c>
      <c r="AK25" s="34" t="s">
        <v>95</v>
      </c>
      <c r="AL25" s="34" t="s">
        <v>95</v>
      </c>
      <c r="AM25" s="34" t="s">
        <v>95</v>
      </c>
      <c r="AN25" s="34" t="s">
        <v>96</v>
      </c>
      <c r="AO25" s="34" t="s">
        <v>96</v>
      </c>
      <c r="AP25" s="36" t="s">
        <v>98</v>
      </c>
      <c r="AQ25" s="36" t="s">
        <v>98</v>
      </c>
      <c r="AR25" s="36" t="s">
        <v>98</v>
      </c>
      <c r="AS25" s="36" t="s">
        <v>98</v>
      </c>
      <c r="AT25" s="36" t="s">
        <v>98</v>
      </c>
      <c r="AU25" s="34" t="s">
        <v>97</v>
      </c>
      <c r="AV25" s="34" t="s">
        <v>97</v>
      </c>
      <c r="AW25" s="34" t="s">
        <v>97</v>
      </c>
      <c r="AX25" s="34" t="s">
        <v>97</v>
      </c>
      <c r="AY25" s="34" t="s">
        <v>97</v>
      </c>
      <c r="AZ25" s="34" t="s">
        <v>97</v>
      </c>
      <c r="BA25" s="34" t="s">
        <v>97</v>
      </c>
    </row>
    <row r="26" spans="1:53" ht="19.5" thickBot="1" x14ac:dyDescent="0.35">
      <c r="A26" s="12" t="s">
        <v>22</v>
      </c>
      <c r="B26" s="34" t="s">
        <v>95</v>
      </c>
      <c r="C26" s="34" t="s">
        <v>95</v>
      </c>
      <c r="D26" s="34" t="s">
        <v>95</v>
      </c>
      <c r="E26" s="34" t="s">
        <v>95</v>
      </c>
      <c r="F26" s="34" t="s">
        <v>95</v>
      </c>
      <c r="G26" s="34" t="s">
        <v>95</v>
      </c>
      <c r="H26" s="34" t="s">
        <v>95</v>
      </c>
      <c r="I26" s="34" t="s">
        <v>95</v>
      </c>
      <c r="J26" s="34" t="s">
        <v>95</v>
      </c>
      <c r="K26" s="34" t="s">
        <v>95</v>
      </c>
      <c r="L26" s="34" t="s">
        <v>95</v>
      </c>
      <c r="M26" s="34" t="s">
        <v>95</v>
      </c>
      <c r="N26" s="34" t="s">
        <v>95</v>
      </c>
      <c r="O26" s="34" t="s">
        <v>95</v>
      </c>
      <c r="P26" s="34" t="s">
        <v>95</v>
      </c>
      <c r="Q26" s="34" t="s">
        <v>96</v>
      </c>
      <c r="R26" s="34" t="s">
        <v>96</v>
      </c>
      <c r="S26" s="34" t="s">
        <v>97</v>
      </c>
      <c r="T26" s="34" t="s">
        <v>97</v>
      </c>
      <c r="U26" s="35" t="s">
        <v>97</v>
      </c>
      <c r="V26" s="35" t="s">
        <v>97</v>
      </c>
      <c r="W26" s="35" t="s">
        <v>97</v>
      </c>
      <c r="X26" s="34" t="s">
        <v>95</v>
      </c>
      <c r="Y26" s="34" t="s">
        <v>95</v>
      </c>
      <c r="Z26" s="34" t="s">
        <v>95</v>
      </c>
      <c r="AA26" s="34" t="s">
        <v>95</v>
      </c>
      <c r="AB26" s="34" t="s">
        <v>95</v>
      </c>
      <c r="AC26" s="34" t="s">
        <v>95</v>
      </c>
      <c r="AD26" s="34" t="s">
        <v>95</v>
      </c>
      <c r="AE26" s="34" t="s">
        <v>95</v>
      </c>
      <c r="AF26" s="34" t="s">
        <v>95</v>
      </c>
      <c r="AG26" s="34" t="s">
        <v>95</v>
      </c>
      <c r="AH26" s="34" t="s">
        <v>95</v>
      </c>
      <c r="AI26" s="34" t="s">
        <v>95</v>
      </c>
      <c r="AJ26" s="34" t="s">
        <v>95</v>
      </c>
      <c r="AK26" s="34" t="s">
        <v>95</v>
      </c>
      <c r="AL26" s="34" t="s">
        <v>95</v>
      </c>
      <c r="AM26" s="34" t="s">
        <v>95</v>
      </c>
      <c r="AN26" s="34" t="s">
        <v>95</v>
      </c>
      <c r="AO26" s="34" t="s">
        <v>95</v>
      </c>
      <c r="AP26" s="34" t="s">
        <v>96</v>
      </c>
      <c r="AQ26" s="34" t="s">
        <v>96</v>
      </c>
      <c r="AR26" s="34" t="s">
        <v>98</v>
      </c>
      <c r="AS26" s="34" t="s">
        <v>98</v>
      </c>
      <c r="AT26" s="34" t="s">
        <v>98</v>
      </c>
      <c r="AU26" s="34" t="s">
        <v>98</v>
      </c>
      <c r="AV26" s="34" t="s">
        <v>98</v>
      </c>
      <c r="AW26" s="34" t="s">
        <v>97</v>
      </c>
      <c r="AX26" s="34" t="s">
        <v>97</v>
      </c>
      <c r="AY26" s="34" t="s">
        <v>97</v>
      </c>
      <c r="AZ26" s="34" t="s">
        <v>97</v>
      </c>
      <c r="BA26" s="34" t="s">
        <v>97</v>
      </c>
    </row>
    <row r="27" spans="1:53" ht="19.5" thickBot="1" x14ac:dyDescent="0.35">
      <c r="A27" s="13" t="s">
        <v>23</v>
      </c>
      <c r="B27" s="34" t="s">
        <v>95</v>
      </c>
      <c r="C27" s="34" t="s">
        <v>95</v>
      </c>
      <c r="D27" s="34" t="s">
        <v>95</v>
      </c>
      <c r="E27" s="34" t="s">
        <v>95</v>
      </c>
      <c r="F27" s="34" t="s">
        <v>95</v>
      </c>
      <c r="G27" s="34" t="s">
        <v>95</v>
      </c>
      <c r="H27" s="34" t="s">
        <v>95</v>
      </c>
      <c r="I27" s="34" t="s">
        <v>95</v>
      </c>
      <c r="J27" s="34" t="s">
        <v>95</v>
      </c>
      <c r="K27" s="34" t="s">
        <v>95</v>
      </c>
      <c r="L27" s="34" t="s">
        <v>95</v>
      </c>
      <c r="M27" s="34" t="s">
        <v>95</v>
      </c>
      <c r="N27" s="34" t="s">
        <v>95</v>
      </c>
      <c r="O27" s="34" t="s">
        <v>95</v>
      </c>
      <c r="P27" s="34" t="s">
        <v>95</v>
      </c>
      <c r="Q27" s="34" t="s">
        <v>96</v>
      </c>
      <c r="R27" s="34" t="s">
        <v>96</v>
      </c>
      <c r="S27" s="34" t="s">
        <v>97</v>
      </c>
      <c r="T27" s="34" t="s">
        <v>97</v>
      </c>
      <c r="U27" s="35" t="s">
        <v>97</v>
      </c>
      <c r="V27" s="35" t="s">
        <v>97</v>
      </c>
      <c r="W27" s="35" t="s">
        <v>97</v>
      </c>
      <c r="X27" s="34" t="s">
        <v>95</v>
      </c>
      <c r="Y27" s="34" t="s">
        <v>95</v>
      </c>
      <c r="Z27" s="34" t="s">
        <v>95</v>
      </c>
      <c r="AA27" s="34" t="s">
        <v>95</v>
      </c>
      <c r="AB27" s="34" t="s">
        <v>95</v>
      </c>
      <c r="AC27" s="34" t="s">
        <v>95</v>
      </c>
      <c r="AD27" s="34" t="s">
        <v>95</v>
      </c>
      <c r="AE27" s="34" t="s">
        <v>95</v>
      </c>
      <c r="AF27" s="34" t="s">
        <v>95</v>
      </c>
      <c r="AG27" s="34" t="s">
        <v>95</v>
      </c>
      <c r="AH27" s="34" t="s">
        <v>95</v>
      </c>
      <c r="AI27" s="34" t="s">
        <v>95</v>
      </c>
      <c r="AJ27" s="34" t="s">
        <v>95</v>
      </c>
      <c r="AK27" s="34" t="s">
        <v>95</v>
      </c>
      <c r="AL27" s="34" t="s">
        <v>96</v>
      </c>
      <c r="AM27" s="34" t="s">
        <v>96</v>
      </c>
      <c r="AN27" s="34" t="s">
        <v>139</v>
      </c>
      <c r="AO27" s="34" t="s">
        <v>139</v>
      </c>
      <c r="AP27" s="34" t="s">
        <v>139</v>
      </c>
      <c r="AQ27" s="34" t="s">
        <v>139</v>
      </c>
      <c r="AR27" s="37" t="s">
        <v>140</v>
      </c>
      <c r="AS27" s="37"/>
      <c r="AT27" s="37"/>
      <c r="AU27" s="36"/>
      <c r="AV27" s="36"/>
      <c r="AW27" s="36"/>
      <c r="AX27" s="36" t="s">
        <v>57</v>
      </c>
      <c r="AY27" s="36"/>
      <c r="AZ27" s="36"/>
      <c r="BA27" s="36"/>
    </row>
    <row r="28" spans="1:53" ht="15.75" x14ac:dyDescent="0.25">
      <c r="A28" s="315" t="s">
        <v>40</v>
      </c>
      <c r="B28" s="316"/>
      <c r="C28" s="316"/>
      <c r="D28" s="316"/>
      <c r="E28" s="316"/>
      <c r="F28" s="316"/>
      <c r="G28" s="316"/>
      <c r="H28" s="316"/>
      <c r="I28" s="316"/>
      <c r="J28" s="316"/>
      <c r="K28" s="316"/>
      <c r="L28" s="316"/>
      <c r="M28" s="316"/>
      <c r="N28" s="316"/>
      <c r="O28" s="316"/>
      <c r="P28" s="316"/>
      <c r="Q28" s="316"/>
      <c r="R28" s="316"/>
      <c r="S28" s="316"/>
      <c r="T28" s="316"/>
      <c r="U28" s="316"/>
      <c r="V28" s="316"/>
      <c r="W28" s="316"/>
      <c r="X28" s="316"/>
      <c r="Y28" s="316"/>
      <c r="Z28" s="316"/>
      <c r="AA28" s="316"/>
      <c r="AB28" s="316"/>
      <c r="AC28" s="316"/>
      <c r="AD28" s="316"/>
      <c r="AE28" s="316"/>
      <c r="AF28" s="316"/>
      <c r="AG28" s="316"/>
      <c r="AH28" s="316"/>
      <c r="AI28" s="316"/>
      <c r="AJ28" s="316"/>
      <c r="AK28" s="316"/>
      <c r="AL28" s="316"/>
      <c r="AM28" s="316"/>
      <c r="AN28" s="316"/>
      <c r="AO28" s="316"/>
      <c r="AP28" s="316"/>
      <c r="AQ28" s="316"/>
      <c r="AR28" s="316"/>
      <c r="AS28" s="316"/>
      <c r="AT28" s="316"/>
      <c r="AU28" s="316"/>
      <c r="AV28" s="316"/>
      <c r="AW28" s="316"/>
      <c r="AX28" s="316"/>
      <c r="AY28" s="316"/>
      <c r="AZ28" s="316"/>
      <c r="BA28" s="316"/>
    </row>
    <row r="29" spans="1:53" ht="15.75" x14ac:dyDescent="0.25">
      <c r="A29" s="14"/>
      <c r="B29" s="15"/>
      <c r="C29" s="15"/>
      <c r="D29" s="15"/>
      <c r="E29" s="15"/>
      <c r="F29" s="15"/>
      <c r="G29" s="317" t="s">
        <v>24</v>
      </c>
      <c r="H29" s="317"/>
      <c r="I29" s="317"/>
      <c r="J29" s="317"/>
      <c r="K29" s="317"/>
      <c r="L29" s="317"/>
      <c r="M29" s="317"/>
      <c r="N29" s="317"/>
      <c r="O29" s="317"/>
      <c r="P29" s="317"/>
      <c r="Q29" s="317"/>
      <c r="R29" s="317"/>
      <c r="S29" s="317"/>
      <c r="T29" s="317"/>
      <c r="U29" s="317"/>
      <c r="V29" s="317"/>
      <c r="W29" s="317"/>
      <c r="X29" s="317"/>
      <c r="Y29" s="317"/>
      <c r="Z29" s="317"/>
      <c r="AA29" s="317"/>
      <c r="AB29" s="317"/>
      <c r="AC29" s="317"/>
      <c r="AD29" s="317"/>
      <c r="AE29" s="317"/>
      <c r="AF29" s="317"/>
      <c r="AG29" s="317"/>
      <c r="AH29" s="317"/>
      <c r="AI29" s="317"/>
      <c r="AJ29" s="317"/>
      <c r="AK29" s="317"/>
      <c r="AL29" s="317"/>
      <c r="AM29" s="317"/>
      <c r="AN29" s="317"/>
      <c r="AO29" s="317"/>
      <c r="AP29" s="317"/>
      <c r="AQ29" s="317"/>
      <c r="AR29" s="317"/>
      <c r="AS29" s="317"/>
      <c r="AT29" s="317"/>
      <c r="AU29" s="317"/>
      <c r="AV29" s="317"/>
      <c r="AW29" s="317"/>
      <c r="AX29" s="317"/>
      <c r="AY29" s="317"/>
      <c r="AZ29" s="317"/>
      <c r="BA29" s="15"/>
    </row>
    <row r="31" spans="1:53" ht="15.75" x14ac:dyDescent="0.25">
      <c r="A31" s="16" t="s">
        <v>91</v>
      </c>
    </row>
    <row r="32" spans="1:53" ht="7.5" customHeight="1" thickBot="1" x14ac:dyDescent="0.3"/>
    <row r="33" spans="1:51" ht="15" customHeight="1" x14ac:dyDescent="0.25">
      <c r="A33" s="244" t="s">
        <v>7</v>
      </c>
      <c r="B33" s="244" t="s">
        <v>25</v>
      </c>
      <c r="C33" s="244"/>
      <c r="D33" s="244" t="s">
        <v>26</v>
      </c>
      <c r="E33" s="244"/>
      <c r="F33" s="258" t="s">
        <v>27</v>
      </c>
      <c r="G33" s="258"/>
      <c r="H33" s="244" t="s">
        <v>28</v>
      </c>
      <c r="I33" s="244"/>
      <c r="J33" s="244" t="s">
        <v>29</v>
      </c>
      <c r="K33" s="244"/>
      <c r="L33" s="258" t="s">
        <v>30</v>
      </c>
      <c r="M33" s="258"/>
      <c r="N33" s="244" t="s">
        <v>31</v>
      </c>
      <c r="O33" s="244"/>
      <c r="P33" s="17"/>
      <c r="Q33" s="17"/>
      <c r="R33" s="17"/>
      <c r="S33" s="18"/>
      <c r="T33" s="247" t="s">
        <v>32</v>
      </c>
      <c r="U33" s="248"/>
      <c r="V33" s="248"/>
      <c r="W33" s="248"/>
      <c r="X33" s="249"/>
      <c r="Y33" s="238" t="s">
        <v>33</v>
      </c>
      <c r="Z33" s="238"/>
      <c r="AA33" s="238"/>
      <c r="AB33" s="238" t="s">
        <v>34</v>
      </c>
      <c r="AC33" s="238"/>
      <c r="AD33" s="239"/>
      <c r="AE33" s="238" t="s">
        <v>90</v>
      </c>
      <c r="AF33" s="238"/>
      <c r="AG33" s="239"/>
      <c r="AH33" s="18"/>
      <c r="AI33" s="18"/>
      <c r="AJ33" s="18"/>
      <c r="AK33" s="18"/>
      <c r="AL33" s="253" t="s">
        <v>169</v>
      </c>
      <c r="AM33" s="248"/>
      <c r="AN33" s="248"/>
      <c r="AO33" s="248"/>
      <c r="AP33" s="248"/>
      <c r="AQ33" s="248"/>
      <c r="AR33" s="248"/>
      <c r="AS33" s="249"/>
      <c r="AT33" s="232" t="s">
        <v>33</v>
      </c>
      <c r="AU33" s="232"/>
      <c r="AV33" s="233"/>
      <c r="AW33" s="238" t="s">
        <v>90</v>
      </c>
      <c r="AX33" s="238"/>
      <c r="AY33" s="239"/>
    </row>
    <row r="34" spans="1:51" x14ac:dyDescent="0.25">
      <c r="A34" s="245"/>
      <c r="B34" s="245"/>
      <c r="C34" s="245"/>
      <c r="D34" s="245"/>
      <c r="E34" s="245"/>
      <c r="F34" s="259"/>
      <c r="G34" s="259"/>
      <c r="H34" s="245"/>
      <c r="I34" s="245"/>
      <c r="J34" s="245"/>
      <c r="K34" s="245"/>
      <c r="L34" s="259"/>
      <c r="M34" s="259"/>
      <c r="N34" s="245"/>
      <c r="O34" s="245"/>
      <c r="P34" s="17"/>
      <c r="Q34" s="17"/>
      <c r="R34" s="17"/>
      <c r="S34" s="18"/>
      <c r="T34" s="250"/>
      <c r="U34" s="251"/>
      <c r="V34" s="251"/>
      <c r="W34" s="251"/>
      <c r="X34" s="252"/>
      <c r="Y34" s="240"/>
      <c r="Z34" s="240"/>
      <c r="AA34" s="240"/>
      <c r="AB34" s="240"/>
      <c r="AC34" s="240"/>
      <c r="AD34" s="241"/>
      <c r="AE34" s="240"/>
      <c r="AF34" s="240"/>
      <c r="AG34" s="241"/>
      <c r="AH34" s="18"/>
      <c r="AI34" s="18"/>
      <c r="AJ34" s="18"/>
      <c r="AK34" s="18"/>
      <c r="AL34" s="254"/>
      <c r="AM34" s="251"/>
      <c r="AN34" s="251"/>
      <c r="AO34" s="251"/>
      <c r="AP34" s="251"/>
      <c r="AQ34" s="251"/>
      <c r="AR34" s="251"/>
      <c r="AS34" s="252"/>
      <c r="AT34" s="234"/>
      <c r="AU34" s="234"/>
      <c r="AV34" s="235"/>
      <c r="AW34" s="240"/>
      <c r="AX34" s="240"/>
      <c r="AY34" s="241"/>
    </row>
    <row r="35" spans="1:51" x14ac:dyDescent="0.25">
      <c r="A35" s="318"/>
      <c r="B35" s="245"/>
      <c r="C35" s="245"/>
      <c r="D35" s="245"/>
      <c r="E35" s="245"/>
      <c r="F35" s="259"/>
      <c r="G35" s="259"/>
      <c r="H35" s="245"/>
      <c r="I35" s="245"/>
      <c r="J35" s="245"/>
      <c r="K35" s="245"/>
      <c r="L35" s="259"/>
      <c r="M35" s="259"/>
      <c r="N35" s="245"/>
      <c r="O35" s="245"/>
      <c r="P35" s="17"/>
      <c r="Q35" s="17"/>
      <c r="R35" s="17"/>
      <c r="S35" s="18"/>
      <c r="T35" s="250"/>
      <c r="U35" s="251"/>
      <c r="V35" s="251"/>
      <c r="W35" s="251"/>
      <c r="X35" s="252"/>
      <c r="Y35" s="240"/>
      <c r="Z35" s="240"/>
      <c r="AA35" s="240"/>
      <c r="AB35" s="240"/>
      <c r="AC35" s="240"/>
      <c r="AD35" s="241"/>
      <c r="AE35" s="240"/>
      <c r="AF35" s="240"/>
      <c r="AG35" s="241"/>
      <c r="AH35" s="18"/>
      <c r="AI35" s="18"/>
      <c r="AJ35" s="18"/>
      <c r="AK35" s="18"/>
      <c r="AL35" s="254"/>
      <c r="AM35" s="251"/>
      <c r="AN35" s="251"/>
      <c r="AO35" s="251"/>
      <c r="AP35" s="251"/>
      <c r="AQ35" s="251"/>
      <c r="AR35" s="251"/>
      <c r="AS35" s="252"/>
      <c r="AT35" s="234"/>
      <c r="AU35" s="234"/>
      <c r="AV35" s="235"/>
      <c r="AW35" s="240"/>
      <c r="AX35" s="240"/>
      <c r="AY35" s="241"/>
    </row>
    <row r="36" spans="1:51" ht="102" customHeight="1" thickBot="1" x14ac:dyDescent="0.3">
      <c r="A36" s="319"/>
      <c r="B36" s="246"/>
      <c r="C36" s="246"/>
      <c r="D36" s="246"/>
      <c r="E36" s="246"/>
      <c r="F36" s="260"/>
      <c r="G36" s="260"/>
      <c r="H36" s="246"/>
      <c r="I36" s="246"/>
      <c r="J36" s="246"/>
      <c r="K36" s="246"/>
      <c r="L36" s="260"/>
      <c r="M36" s="260"/>
      <c r="N36" s="246"/>
      <c r="O36" s="246"/>
      <c r="P36" s="17"/>
      <c r="Q36" s="17"/>
      <c r="R36" s="17"/>
      <c r="S36" s="18"/>
      <c r="T36" s="250"/>
      <c r="U36" s="251"/>
      <c r="V36" s="251"/>
      <c r="W36" s="251"/>
      <c r="X36" s="252"/>
      <c r="Y36" s="242"/>
      <c r="Z36" s="242"/>
      <c r="AA36" s="242"/>
      <c r="AB36" s="242"/>
      <c r="AC36" s="242"/>
      <c r="AD36" s="243"/>
      <c r="AE36" s="242"/>
      <c r="AF36" s="242"/>
      <c r="AG36" s="243"/>
      <c r="AH36" s="18"/>
      <c r="AI36" s="18"/>
      <c r="AJ36" s="18"/>
      <c r="AK36" s="18"/>
      <c r="AL36" s="255"/>
      <c r="AM36" s="256"/>
      <c r="AN36" s="256"/>
      <c r="AO36" s="256"/>
      <c r="AP36" s="256"/>
      <c r="AQ36" s="256"/>
      <c r="AR36" s="256"/>
      <c r="AS36" s="257"/>
      <c r="AT36" s="236"/>
      <c r="AU36" s="236"/>
      <c r="AV36" s="237"/>
      <c r="AW36" s="242"/>
      <c r="AX36" s="242"/>
      <c r="AY36" s="243"/>
    </row>
    <row r="37" spans="1:51" ht="15.75" customHeight="1" thickBot="1" x14ac:dyDescent="0.3">
      <c r="A37" s="19" t="s">
        <v>20</v>
      </c>
      <c r="B37" s="314">
        <v>33</v>
      </c>
      <c r="C37" s="265"/>
      <c r="D37" s="265">
        <v>4</v>
      </c>
      <c r="E37" s="265"/>
      <c r="F37" s="265">
        <v>3</v>
      </c>
      <c r="G37" s="265"/>
      <c r="H37" s="265"/>
      <c r="I37" s="265"/>
      <c r="J37" s="265"/>
      <c r="K37" s="265"/>
      <c r="L37" s="265">
        <v>12</v>
      </c>
      <c r="M37" s="266"/>
      <c r="N37" s="263">
        <f>SUM(B37:L37)</f>
        <v>52</v>
      </c>
      <c r="O37" s="264"/>
      <c r="P37" s="20"/>
      <c r="Q37" s="20"/>
      <c r="R37" s="20"/>
      <c r="S37" s="18"/>
      <c r="T37" s="292" t="s">
        <v>99</v>
      </c>
      <c r="U37" s="293"/>
      <c r="V37" s="293"/>
      <c r="W37" s="293"/>
      <c r="X37" s="294"/>
      <c r="Y37" s="298">
        <v>2</v>
      </c>
      <c r="Z37" s="299"/>
      <c r="AA37" s="300"/>
      <c r="AB37" s="311">
        <v>3</v>
      </c>
      <c r="AC37" s="312"/>
      <c r="AD37" s="313"/>
      <c r="AE37" s="286">
        <v>4.5</v>
      </c>
      <c r="AF37" s="287"/>
      <c r="AG37" s="304"/>
      <c r="AH37" s="18"/>
      <c r="AI37" s="18"/>
      <c r="AJ37" s="18"/>
      <c r="AK37" s="18"/>
      <c r="AL37" s="253" t="s">
        <v>138</v>
      </c>
      <c r="AM37" s="248"/>
      <c r="AN37" s="248"/>
      <c r="AO37" s="248"/>
      <c r="AP37" s="248"/>
      <c r="AQ37" s="248"/>
      <c r="AR37" s="248"/>
      <c r="AS37" s="249"/>
      <c r="AT37" s="290">
        <v>8</v>
      </c>
      <c r="AU37" s="290"/>
      <c r="AV37" s="291"/>
      <c r="AW37" s="286">
        <v>1.5</v>
      </c>
      <c r="AX37" s="287"/>
      <c r="AY37" s="304"/>
    </row>
    <row r="38" spans="1:51" ht="15.75" thickBot="1" x14ac:dyDescent="0.3">
      <c r="A38" s="19" t="s">
        <v>21</v>
      </c>
      <c r="B38" s="274">
        <v>31</v>
      </c>
      <c r="C38" s="261"/>
      <c r="D38" s="261">
        <v>4</v>
      </c>
      <c r="E38" s="261"/>
      <c r="F38" s="261">
        <v>5</v>
      </c>
      <c r="G38" s="261"/>
      <c r="H38" s="261"/>
      <c r="I38" s="261"/>
      <c r="J38" s="261"/>
      <c r="K38" s="261"/>
      <c r="L38" s="261">
        <v>12</v>
      </c>
      <c r="M38" s="262"/>
      <c r="N38" s="263">
        <f>SUM(B38:L38)</f>
        <v>52</v>
      </c>
      <c r="O38" s="264"/>
      <c r="P38" s="20"/>
      <c r="Q38" s="20"/>
      <c r="R38" s="20"/>
      <c r="S38" s="18"/>
      <c r="T38" s="292" t="s">
        <v>99</v>
      </c>
      <c r="U38" s="293"/>
      <c r="V38" s="293"/>
      <c r="W38" s="293"/>
      <c r="X38" s="294"/>
      <c r="Y38" s="301">
        <v>4</v>
      </c>
      <c r="Z38" s="302"/>
      <c r="AA38" s="303"/>
      <c r="AB38" s="286">
        <v>5</v>
      </c>
      <c r="AC38" s="287"/>
      <c r="AD38" s="288"/>
      <c r="AE38" s="286">
        <v>7.5</v>
      </c>
      <c r="AF38" s="287"/>
      <c r="AG38" s="304"/>
      <c r="AH38" s="18"/>
      <c r="AI38" s="18"/>
      <c r="AJ38" s="18"/>
      <c r="AK38" s="18"/>
      <c r="AL38" s="291"/>
      <c r="AM38" s="309"/>
      <c r="AN38" s="309"/>
      <c r="AO38" s="309"/>
      <c r="AP38" s="309"/>
      <c r="AQ38" s="309"/>
      <c r="AR38" s="309"/>
      <c r="AS38" s="310"/>
      <c r="AT38" s="279"/>
      <c r="AU38" s="279"/>
      <c r="AV38" s="280"/>
      <c r="AW38" s="286"/>
      <c r="AX38" s="287"/>
      <c r="AY38" s="304"/>
    </row>
    <row r="39" spans="1:51" ht="15.75" thickBot="1" x14ac:dyDescent="0.3">
      <c r="A39" s="19" t="s">
        <v>22</v>
      </c>
      <c r="B39" s="274">
        <v>33</v>
      </c>
      <c r="C39" s="261"/>
      <c r="D39" s="261">
        <v>4</v>
      </c>
      <c r="E39" s="261"/>
      <c r="F39" s="261">
        <v>5</v>
      </c>
      <c r="G39" s="261"/>
      <c r="H39" s="261"/>
      <c r="I39" s="261"/>
      <c r="J39" s="261"/>
      <c r="K39" s="261"/>
      <c r="L39" s="261">
        <v>10</v>
      </c>
      <c r="M39" s="262"/>
      <c r="N39" s="263">
        <f>SUM(B39:L39)</f>
        <v>52</v>
      </c>
      <c r="O39" s="264"/>
      <c r="P39" s="20"/>
      <c r="Q39" s="20"/>
      <c r="R39" s="20"/>
      <c r="S39" s="18"/>
      <c r="T39" s="292" t="s">
        <v>100</v>
      </c>
      <c r="U39" s="293"/>
      <c r="V39" s="293"/>
      <c r="W39" s="293"/>
      <c r="X39" s="294"/>
      <c r="Y39" s="286">
        <v>6</v>
      </c>
      <c r="Z39" s="287"/>
      <c r="AA39" s="304"/>
      <c r="AB39" s="286">
        <v>5</v>
      </c>
      <c r="AC39" s="287"/>
      <c r="AD39" s="288"/>
      <c r="AE39" s="305">
        <v>7.5</v>
      </c>
      <c r="AF39" s="306"/>
      <c r="AG39" s="307"/>
      <c r="AH39" s="18"/>
      <c r="AI39" s="18"/>
      <c r="AJ39" s="18"/>
      <c r="AK39" s="18"/>
      <c r="AL39" s="279"/>
      <c r="AM39" s="279"/>
      <c r="AN39" s="279"/>
      <c r="AO39" s="279"/>
      <c r="AP39" s="279"/>
      <c r="AQ39" s="279"/>
      <c r="AR39" s="279"/>
      <c r="AS39" s="279"/>
      <c r="AT39" s="279"/>
      <c r="AU39" s="279"/>
      <c r="AV39" s="280"/>
      <c r="AW39" s="286"/>
      <c r="AX39" s="287"/>
      <c r="AY39" s="304"/>
    </row>
    <row r="40" spans="1:51" ht="15.75" thickBot="1" x14ac:dyDescent="0.3">
      <c r="A40" s="19" t="s">
        <v>23</v>
      </c>
      <c r="B40" s="271">
        <v>29</v>
      </c>
      <c r="C40" s="272"/>
      <c r="D40" s="272">
        <v>4</v>
      </c>
      <c r="E40" s="272"/>
      <c r="F40" s="272"/>
      <c r="G40" s="272"/>
      <c r="H40" s="272">
        <v>4</v>
      </c>
      <c r="I40" s="272"/>
      <c r="J40" s="272">
        <v>1</v>
      </c>
      <c r="K40" s="272"/>
      <c r="L40" s="272">
        <v>5</v>
      </c>
      <c r="M40" s="273"/>
      <c r="N40" s="263">
        <f>SUM(B40:L40)</f>
        <v>43</v>
      </c>
      <c r="O40" s="264"/>
      <c r="P40" s="20"/>
      <c r="Q40" s="20"/>
      <c r="R40" s="20"/>
      <c r="S40" s="18"/>
      <c r="T40" s="295"/>
      <c r="U40" s="295"/>
      <c r="V40" s="295"/>
      <c r="W40" s="295"/>
      <c r="X40" s="295"/>
      <c r="Y40" s="289"/>
      <c r="Z40" s="289"/>
      <c r="AA40" s="289"/>
      <c r="AB40" s="289"/>
      <c r="AC40" s="289"/>
      <c r="AD40" s="289"/>
      <c r="AE40" s="308"/>
      <c r="AF40" s="308"/>
      <c r="AG40" s="308"/>
      <c r="AH40" s="18"/>
      <c r="AI40" s="18"/>
      <c r="AJ40" s="18"/>
      <c r="AK40" s="18"/>
      <c r="AL40" s="296"/>
      <c r="AM40" s="296"/>
      <c r="AN40" s="296"/>
      <c r="AO40" s="296"/>
      <c r="AP40" s="296"/>
      <c r="AQ40" s="296"/>
      <c r="AR40" s="296"/>
      <c r="AS40" s="296"/>
      <c r="AT40" s="296"/>
      <c r="AU40" s="296"/>
      <c r="AV40" s="297"/>
      <c r="AW40" s="286"/>
      <c r="AX40" s="287"/>
      <c r="AY40" s="304"/>
    </row>
    <row r="41" spans="1:51" ht="16.5" thickBot="1" x14ac:dyDescent="0.3">
      <c r="A41" s="21" t="s">
        <v>35</v>
      </c>
      <c r="B41" s="270">
        <f>SUM(B37:C40)</f>
        <v>126</v>
      </c>
      <c r="C41" s="270"/>
      <c r="D41" s="270">
        <f>SUM(D37:E40)</f>
        <v>16</v>
      </c>
      <c r="E41" s="270"/>
      <c r="F41" s="270">
        <f>SUM(F37:G40)</f>
        <v>13</v>
      </c>
      <c r="G41" s="270"/>
      <c r="H41" s="270">
        <f>SUM(H37:I40)</f>
        <v>4</v>
      </c>
      <c r="I41" s="270"/>
      <c r="J41" s="270">
        <f>SUM(J37:K40)</f>
        <v>1</v>
      </c>
      <c r="K41" s="270"/>
      <c r="L41" s="270">
        <f>SUM(L37:M40)</f>
        <v>39</v>
      </c>
      <c r="M41" s="270"/>
      <c r="N41" s="270">
        <f>SUM(N37:O40)</f>
        <v>199</v>
      </c>
      <c r="O41" s="270"/>
      <c r="P41" s="22"/>
      <c r="Q41" s="22"/>
      <c r="R41" s="22"/>
    </row>
  </sheetData>
  <mergeCells count="100">
    <mergeCell ref="G1:N1"/>
    <mergeCell ref="A2:W2"/>
    <mergeCell ref="A3:W3"/>
    <mergeCell ref="AB37:AD37"/>
    <mergeCell ref="AB38:AD38"/>
    <mergeCell ref="N37:O37"/>
    <mergeCell ref="B37:C37"/>
    <mergeCell ref="D37:E37"/>
    <mergeCell ref="D38:E38"/>
    <mergeCell ref="A28:BA28"/>
    <mergeCell ref="G29:AZ29"/>
    <mergeCell ref="A33:A36"/>
    <mergeCell ref="B33:C36"/>
    <mergeCell ref="AW37:AY37"/>
    <mergeCell ref="AW38:AY38"/>
    <mergeCell ref="AW20:BA20"/>
    <mergeCell ref="AW39:AY39"/>
    <mergeCell ref="AW40:AY40"/>
    <mergeCell ref="AE37:AG37"/>
    <mergeCell ref="AE38:AG38"/>
    <mergeCell ref="AE39:AG39"/>
    <mergeCell ref="AE40:AG40"/>
    <mergeCell ref="AL37:AS38"/>
    <mergeCell ref="AB39:AD39"/>
    <mergeCell ref="AB40:AD40"/>
    <mergeCell ref="AT37:AV37"/>
    <mergeCell ref="T39:X39"/>
    <mergeCell ref="T40:X40"/>
    <mergeCell ref="AL40:AS40"/>
    <mergeCell ref="AT40:AV40"/>
    <mergeCell ref="Y37:AA37"/>
    <mergeCell ref="AT38:AV38"/>
    <mergeCell ref="Y38:AA38"/>
    <mergeCell ref="Y39:AA39"/>
    <mergeCell ref="Y40:AA40"/>
    <mergeCell ref="T37:X37"/>
    <mergeCell ref="T38:X38"/>
    <mergeCell ref="N41:O41"/>
    <mergeCell ref="B38:C38"/>
    <mergeCell ref="AK1:AR1"/>
    <mergeCell ref="AE2:BA2"/>
    <mergeCell ref="AE3:BA3"/>
    <mergeCell ref="AE4:BA4"/>
    <mergeCell ref="AE6:BA6"/>
    <mergeCell ref="AG12:AY12"/>
    <mergeCell ref="N39:O39"/>
    <mergeCell ref="AL39:AS39"/>
    <mergeCell ref="AT39:AV39"/>
    <mergeCell ref="R9:AK9"/>
    <mergeCell ref="R10:AK10"/>
    <mergeCell ref="A18:BA18"/>
    <mergeCell ref="A20:A23"/>
    <mergeCell ref="AJ20:AN20"/>
    <mergeCell ref="AG13:AY13"/>
    <mergeCell ref="AG14:AY14"/>
    <mergeCell ref="A4:W4"/>
    <mergeCell ref="A6:W6"/>
    <mergeCell ref="R8:AK8"/>
    <mergeCell ref="AS20:AV20"/>
    <mergeCell ref="L41:M41"/>
    <mergeCell ref="B40:C40"/>
    <mergeCell ref="D40:E40"/>
    <mergeCell ref="F40:G40"/>
    <mergeCell ref="H40:I40"/>
    <mergeCell ref="J40:K40"/>
    <mergeCell ref="L40:M40"/>
    <mergeCell ref="B41:C41"/>
    <mergeCell ref="D41:E41"/>
    <mergeCell ref="F41:G41"/>
    <mergeCell ref="H41:I41"/>
    <mergeCell ref="J41:K41"/>
    <mergeCell ref="B39:C39"/>
    <mergeCell ref="D39:E39"/>
    <mergeCell ref="F39:G39"/>
    <mergeCell ref="H39:I39"/>
    <mergeCell ref="J39:K39"/>
    <mergeCell ref="L39:M39"/>
    <mergeCell ref="N40:O40"/>
    <mergeCell ref="F37:G37"/>
    <mergeCell ref="H37:I37"/>
    <mergeCell ref="J37:K37"/>
    <mergeCell ref="L37:M37"/>
    <mergeCell ref="F38:G38"/>
    <mergeCell ref="H38:I38"/>
    <mergeCell ref="J38:K38"/>
    <mergeCell ref="L38:M38"/>
    <mergeCell ref="N38:O38"/>
    <mergeCell ref="D33:E36"/>
    <mergeCell ref="F33:G36"/>
    <mergeCell ref="H33:I36"/>
    <mergeCell ref="J33:K36"/>
    <mergeCell ref="L33:M36"/>
    <mergeCell ref="AT33:AV36"/>
    <mergeCell ref="AW33:AY36"/>
    <mergeCell ref="AE33:AG36"/>
    <mergeCell ref="N33:O36"/>
    <mergeCell ref="T33:X36"/>
    <mergeCell ref="Y33:AA36"/>
    <mergeCell ref="AB33:AD36"/>
    <mergeCell ref="AL33:AS36"/>
  </mergeCells>
  <pageMargins left="0.7" right="0.7" top="0.75" bottom="0.75" header="0.3" footer="0.3"/>
  <pageSetup paperSize="9"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G104"/>
  <sheetViews>
    <sheetView tabSelected="1" view="pageBreakPreview" zoomScale="120" zoomScaleSheetLayoutView="120" workbookViewId="0">
      <pane xSplit="1" ySplit="7" topLeftCell="B92" activePane="bottomRight" state="frozen"/>
      <selection pane="topRight" activeCell="B1" sqref="B1"/>
      <selection pane="bottomLeft" activeCell="A8" sqref="A8"/>
      <selection pane="bottomRight" activeCell="W52" sqref="W52"/>
    </sheetView>
  </sheetViews>
  <sheetFormatPr defaultRowHeight="14.25" x14ac:dyDescent="0.2"/>
  <cols>
    <col min="1" max="1" width="4.7109375" style="24" customWidth="1"/>
    <col min="2" max="2" width="40.5703125" style="105" customWidth="1"/>
    <col min="3" max="3" width="4.5703125" style="24" customWidth="1"/>
    <col min="4" max="4" width="5.42578125" style="24" customWidth="1"/>
    <col min="5" max="6" width="5.140625" style="24" customWidth="1"/>
    <col min="7" max="7" width="4.42578125" style="24" customWidth="1"/>
    <col min="8" max="8" width="5.140625" style="24" customWidth="1"/>
    <col min="9" max="9" width="6.28515625" style="24" customWidth="1"/>
    <col min="10" max="10" width="7.42578125" style="24" customWidth="1"/>
    <col min="11" max="11" width="7.85546875" style="24" customWidth="1"/>
    <col min="12" max="12" width="7.140625" style="24" customWidth="1"/>
    <col min="13" max="13" width="6.85546875" style="24" customWidth="1"/>
    <col min="14" max="14" width="5.28515625" style="24" customWidth="1"/>
    <col min="15" max="15" width="7.28515625" style="24" customWidth="1"/>
    <col min="16" max="16" width="5.7109375" style="24" customWidth="1"/>
    <col min="17" max="17" width="5.28515625" style="24" customWidth="1"/>
    <col min="18" max="19" width="5.5703125" style="24" customWidth="1"/>
    <col min="20" max="20" width="5.140625" style="24" customWidth="1"/>
    <col min="21" max="22" width="5.42578125" style="24" customWidth="1"/>
    <col min="23" max="23" width="6.28515625" style="24" customWidth="1"/>
    <col min="24" max="24" width="4" style="24" hidden="1" customWidth="1"/>
    <col min="25" max="25" width="3.7109375" style="24" hidden="1" customWidth="1"/>
    <col min="26" max="26" width="9.140625" style="24" hidden="1" customWidth="1"/>
    <col min="27" max="34" width="2.140625" style="24" hidden="1" customWidth="1"/>
    <col min="35" max="35" width="2.7109375" style="24" hidden="1" customWidth="1"/>
    <col min="36" max="36" width="0.85546875" style="24" hidden="1" customWidth="1"/>
    <col min="37" max="44" width="3.140625" style="24" hidden="1" customWidth="1"/>
    <col min="45" max="45" width="2.7109375" style="24" hidden="1" customWidth="1"/>
    <col min="46" max="46" width="0.85546875" style="24" hidden="1" customWidth="1"/>
    <col min="47" max="48" width="2.7109375" style="24" hidden="1" customWidth="1"/>
    <col min="49" max="50" width="3.5703125" style="24" hidden="1" customWidth="1"/>
    <col min="51" max="54" width="2.140625" style="24" hidden="1" customWidth="1"/>
    <col min="55" max="55" width="2.7109375" style="24" hidden="1" customWidth="1"/>
    <col min="56" max="56" width="0.85546875" style="24" hidden="1" customWidth="1"/>
    <col min="57" max="57" width="2" style="24" hidden="1" customWidth="1"/>
    <col min="58" max="58" width="3.5703125" style="24" hidden="1" customWidth="1"/>
    <col min="59" max="64" width="2.140625" style="24" hidden="1" customWidth="1"/>
    <col min="65" max="65" width="2.7109375" style="24" hidden="1" customWidth="1"/>
    <col min="66" max="66" width="0.85546875" style="24" hidden="1" customWidth="1"/>
    <col min="67" max="67" width="2.140625" style="24" hidden="1" customWidth="1"/>
    <col min="68" max="69" width="3.140625" style="24" hidden="1" customWidth="1"/>
    <col min="70" max="74" width="2.140625" style="24" hidden="1" customWidth="1"/>
    <col min="75" max="75" width="2.7109375" style="24" hidden="1" customWidth="1"/>
    <col min="76" max="252" width="9.140625" style="24"/>
    <col min="253" max="253" width="4.7109375" style="24" customWidth="1"/>
    <col min="254" max="254" width="39.42578125" style="24" bestFit="1" customWidth="1"/>
    <col min="255" max="255" width="4.5703125" style="24" customWidth="1"/>
    <col min="256" max="256" width="6.7109375" style="24" customWidth="1"/>
    <col min="257" max="259" width="5.140625" style="24" customWidth="1"/>
    <col min="260" max="260" width="5.5703125" style="24" bestFit="1" customWidth="1"/>
    <col min="261" max="261" width="5.5703125" style="24" customWidth="1"/>
    <col min="262" max="262" width="5.42578125" style="24" customWidth="1"/>
    <col min="263" max="263" width="5.7109375" style="24" customWidth="1"/>
    <col min="264" max="264" width="4.42578125" style="24" customWidth="1"/>
    <col min="265" max="265" width="5.85546875" style="24" customWidth="1"/>
    <col min="266" max="267" width="4.28515625" style="24" customWidth="1"/>
    <col min="268" max="268" width="4.140625" style="24" customWidth="1"/>
    <col min="269" max="269" width="4.5703125" style="24" customWidth="1"/>
    <col min="270" max="270" width="4.42578125" style="24" customWidth="1"/>
    <col min="271" max="271" width="4.28515625" style="24" customWidth="1"/>
    <col min="272" max="273" width="4.140625" style="24" customWidth="1"/>
    <col min="274" max="325" width="0" style="24" hidden="1" customWidth="1"/>
    <col min="326" max="326" width="3.85546875" style="24" customWidth="1"/>
    <col min="327" max="327" width="3.7109375" style="24" customWidth="1"/>
    <col min="328" max="328" width="6.42578125" style="24" customWidth="1"/>
    <col min="329" max="508" width="9.140625" style="24"/>
    <col min="509" max="509" width="4.7109375" style="24" customWidth="1"/>
    <col min="510" max="510" width="39.42578125" style="24" bestFit="1" customWidth="1"/>
    <col min="511" max="511" width="4.5703125" style="24" customWidth="1"/>
    <col min="512" max="512" width="6.7109375" style="24" customWidth="1"/>
    <col min="513" max="515" width="5.140625" style="24" customWidth="1"/>
    <col min="516" max="516" width="5.5703125" style="24" bestFit="1" customWidth="1"/>
    <col min="517" max="517" width="5.5703125" style="24" customWidth="1"/>
    <col min="518" max="518" width="5.42578125" style="24" customWidth="1"/>
    <col min="519" max="519" width="5.7109375" style="24" customWidth="1"/>
    <col min="520" max="520" width="4.42578125" style="24" customWidth="1"/>
    <col min="521" max="521" width="5.85546875" style="24" customWidth="1"/>
    <col min="522" max="523" width="4.28515625" style="24" customWidth="1"/>
    <col min="524" max="524" width="4.140625" style="24" customWidth="1"/>
    <col min="525" max="525" width="4.5703125" style="24" customWidth="1"/>
    <col min="526" max="526" width="4.42578125" style="24" customWidth="1"/>
    <col min="527" max="527" width="4.28515625" style="24" customWidth="1"/>
    <col min="528" max="529" width="4.140625" style="24" customWidth="1"/>
    <col min="530" max="581" width="0" style="24" hidden="1" customWidth="1"/>
    <col min="582" max="582" width="3.85546875" style="24" customWidth="1"/>
    <col min="583" max="583" width="3.7109375" style="24" customWidth="1"/>
    <col min="584" max="584" width="6.42578125" style="24" customWidth="1"/>
    <col min="585" max="764" width="9.140625" style="24"/>
    <col min="765" max="765" width="4.7109375" style="24" customWidth="1"/>
    <col min="766" max="766" width="39.42578125" style="24" bestFit="1" customWidth="1"/>
    <col min="767" max="767" width="4.5703125" style="24" customWidth="1"/>
    <col min="768" max="768" width="6.7109375" style="24" customWidth="1"/>
    <col min="769" max="771" width="5.140625" style="24" customWidth="1"/>
    <col min="772" max="772" width="5.5703125" style="24" bestFit="1" customWidth="1"/>
    <col min="773" max="773" width="5.5703125" style="24" customWidth="1"/>
    <col min="774" max="774" width="5.42578125" style="24" customWidth="1"/>
    <col min="775" max="775" width="5.7109375" style="24" customWidth="1"/>
    <col min="776" max="776" width="4.42578125" style="24" customWidth="1"/>
    <col min="777" max="777" width="5.85546875" style="24" customWidth="1"/>
    <col min="778" max="779" width="4.28515625" style="24" customWidth="1"/>
    <col min="780" max="780" width="4.140625" style="24" customWidth="1"/>
    <col min="781" max="781" width="4.5703125" style="24" customWidth="1"/>
    <col min="782" max="782" width="4.42578125" style="24" customWidth="1"/>
    <col min="783" max="783" width="4.28515625" style="24" customWidth="1"/>
    <col min="784" max="785" width="4.140625" style="24" customWidth="1"/>
    <col min="786" max="837" width="0" style="24" hidden="1" customWidth="1"/>
    <col min="838" max="838" width="3.85546875" style="24" customWidth="1"/>
    <col min="839" max="839" width="3.7109375" style="24" customWidth="1"/>
    <col min="840" max="840" width="6.42578125" style="24" customWidth="1"/>
    <col min="841" max="1020" width="9.140625" style="24"/>
    <col min="1021" max="1021" width="4.7109375" style="24" customWidth="1"/>
    <col min="1022" max="1022" width="39.42578125" style="24" bestFit="1" customWidth="1"/>
    <col min="1023" max="1023" width="4.5703125" style="24" customWidth="1"/>
    <col min="1024" max="1024" width="6.7109375" style="24" customWidth="1"/>
    <col min="1025" max="1027" width="5.140625" style="24" customWidth="1"/>
    <col min="1028" max="1028" width="5.5703125" style="24" bestFit="1" customWidth="1"/>
    <col min="1029" max="1029" width="5.5703125" style="24" customWidth="1"/>
    <col min="1030" max="1030" width="5.42578125" style="24" customWidth="1"/>
    <col min="1031" max="1031" width="5.7109375" style="24" customWidth="1"/>
    <col min="1032" max="1032" width="4.42578125" style="24" customWidth="1"/>
    <col min="1033" max="1033" width="5.85546875" style="24" customWidth="1"/>
    <col min="1034" max="1035" width="4.28515625" style="24" customWidth="1"/>
    <col min="1036" max="1036" width="4.140625" style="24" customWidth="1"/>
    <col min="1037" max="1037" width="4.5703125" style="24" customWidth="1"/>
    <col min="1038" max="1038" width="4.42578125" style="24" customWidth="1"/>
    <col min="1039" max="1039" width="4.28515625" style="24" customWidth="1"/>
    <col min="1040" max="1041" width="4.140625" style="24" customWidth="1"/>
    <col min="1042" max="1093" width="0" style="24" hidden="1" customWidth="1"/>
    <col min="1094" max="1094" width="3.85546875" style="24" customWidth="1"/>
    <col min="1095" max="1095" width="3.7109375" style="24" customWidth="1"/>
    <col min="1096" max="1096" width="6.42578125" style="24" customWidth="1"/>
    <col min="1097" max="1276" width="9.140625" style="24"/>
    <col min="1277" max="1277" width="4.7109375" style="24" customWidth="1"/>
    <col min="1278" max="1278" width="39.42578125" style="24" bestFit="1" customWidth="1"/>
    <col min="1279" max="1279" width="4.5703125" style="24" customWidth="1"/>
    <col min="1280" max="1280" width="6.7109375" style="24" customWidth="1"/>
    <col min="1281" max="1283" width="5.140625" style="24" customWidth="1"/>
    <col min="1284" max="1284" width="5.5703125" style="24" bestFit="1" customWidth="1"/>
    <col min="1285" max="1285" width="5.5703125" style="24" customWidth="1"/>
    <col min="1286" max="1286" width="5.42578125" style="24" customWidth="1"/>
    <col min="1287" max="1287" width="5.7109375" style="24" customWidth="1"/>
    <col min="1288" max="1288" width="4.42578125" style="24" customWidth="1"/>
    <col min="1289" max="1289" width="5.85546875" style="24" customWidth="1"/>
    <col min="1290" max="1291" width="4.28515625" style="24" customWidth="1"/>
    <col min="1292" max="1292" width="4.140625" style="24" customWidth="1"/>
    <col min="1293" max="1293" width="4.5703125" style="24" customWidth="1"/>
    <col min="1294" max="1294" width="4.42578125" style="24" customWidth="1"/>
    <col min="1295" max="1295" width="4.28515625" style="24" customWidth="1"/>
    <col min="1296" max="1297" width="4.140625" style="24" customWidth="1"/>
    <col min="1298" max="1349" width="0" style="24" hidden="1" customWidth="1"/>
    <col min="1350" max="1350" width="3.85546875" style="24" customWidth="1"/>
    <col min="1351" max="1351" width="3.7109375" style="24" customWidth="1"/>
    <col min="1352" max="1352" width="6.42578125" style="24" customWidth="1"/>
    <col min="1353" max="1532" width="9.140625" style="24"/>
    <col min="1533" max="1533" width="4.7109375" style="24" customWidth="1"/>
    <col min="1534" max="1534" width="39.42578125" style="24" bestFit="1" customWidth="1"/>
    <col min="1535" max="1535" width="4.5703125" style="24" customWidth="1"/>
    <col min="1536" max="1536" width="6.7109375" style="24" customWidth="1"/>
    <col min="1537" max="1539" width="5.140625" style="24" customWidth="1"/>
    <col min="1540" max="1540" width="5.5703125" style="24" bestFit="1" customWidth="1"/>
    <col min="1541" max="1541" width="5.5703125" style="24" customWidth="1"/>
    <col min="1542" max="1542" width="5.42578125" style="24" customWidth="1"/>
    <col min="1543" max="1543" width="5.7109375" style="24" customWidth="1"/>
    <col min="1544" max="1544" width="4.42578125" style="24" customWidth="1"/>
    <col min="1545" max="1545" width="5.85546875" style="24" customWidth="1"/>
    <col min="1546" max="1547" width="4.28515625" style="24" customWidth="1"/>
    <col min="1548" max="1548" width="4.140625" style="24" customWidth="1"/>
    <col min="1549" max="1549" width="4.5703125" style="24" customWidth="1"/>
    <col min="1550" max="1550" width="4.42578125" style="24" customWidth="1"/>
    <col min="1551" max="1551" width="4.28515625" style="24" customWidth="1"/>
    <col min="1552" max="1553" width="4.140625" style="24" customWidth="1"/>
    <col min="1554" max="1605" width="0" style="24" hidden="1" customWidth="1"/>
    <col min="1606" max="1606" width="3.85546875" style="24" customWidth="1"/>
    <col min="1607" max="1607" width="3.7109375" style="24" customWidth="1"/>
    <col min="1608" max="1608" width="6.42578125" style="24" customWidth="1"/>
    <col min="1609" max="1788" width="9.140625" style="24"/>
    <col min="1789" max="1789" width="4.7109375" style="24" customWidth="1"/>
    <col min="1790" max="1790" width="39.42578125" style="24" bestFit="1" customWidth="1"/>
    <col min="1791" max="1791" width="4.5703125" style="24" customWidth="1"/>
    <col min="1792" max="1792" width="6.7109375" style="24" customWidth="1"/>
    <col min="1793" max="1795" width="5.140625" style="24" customWidth="1"/>
    <col min="1796" max="1796" width="5.5703125" style="24" bestFit="1" customWidth="1"/>
    <col min="1797" max="1797" width="5.5703125" style="24" customWidth="1"/>
    <col min="1798" max="1798" width="5.42578125" style="24" customWidth="1"/>
    <col min="1799" max="1799" width="5.7109375" style="24" customWidth="1"/>
    <col min="1800" max="1800" width="4.42578125" style="24" customWidth="1"/>
    <col min="1801" max="1801" width="5.85546875" style="24" customWidth="1"/>
    <col min="1802" max="1803" width="4.28515625" style="24" customWidth="1"/>
    <col min="1804" max="1804" width="4.140625" style="24" customWidth="1"/>
    <col min="1805" max="1805" width="4.5703125" style="24" customWidth="1"/>
    <col min="1806" max="1806" width="4.42578125" style="24" customWidth="1"/>
    <col min="1807" max="1807" width="4.28515625" style="24" customWidth="1"/>
    <col min="1808" max="1809" width="4.140625" style="24" customWidth="1"/>
    <col min="1810" max="1861" width="0" style="24" hidden="1" customWidth="1"/>
    <col min="1862" max="1862" width="3.85546875" style="24" customWidth="1"/>
    <col min="1863" max="1863" width="3.7109375" style="24" customWidth="1"/>
    <col min="1864" max="1864" width="6.42578125" style="24" customWidth="1"/>
    <col min="1865" max="2044" width="9.140625" style="24"/>
    <col min="2045" max="2045" width="4.7109375" style="24" customWidth="1"/>
    <col min="2046" max="2046" width="39.42578125" style="24" bestFit="1" customWidth="1"/>
    <col min="2047" max="2047" width="4.5703125" style="24" customWidth="1"/>
    <col min="2048" max="2048" width="6.7109375" style="24" customWidth="1"/>
    <col min="2049" max="2051" width="5.140625" style="24" customWidth="1"/>
    <col min="2052" max="2052" width="5.5703125" style="24" bestFit="1" customWidth="1"/>
    <col min="2053" max="2053" width="5.5703125" style="24" customWidth="1"/>
    <col min="2054" max="2054" width="5.42578125" style="24" customWidth="1"/>
    <col min="2055" max="2055" width="5.7109375" style="24" customWidth="1"/>
    <col min="2056" max="2056" width="4.42578125" style="24" customWidth="1"/>
    <col min="2057" max="2057" width="5.85546875" style="24" customWidth="1"/>
    <col min="2058" max="2059" width="4.28515625" style="24" customWidth="1"/>
    <col min="2060" max="2060" width="4.140625" style="24" customWidth="1"/>
    <col min="2061" max="2061" width="4.5703125" style="24" customWidth="1"/>
    <col min="2062" max="2062" width="4.42578125" style="24" customWidth="1"/>
    <col min="2063" max="2063" width="4.28515625" style="24" customWidth="1"/>
    <col min="2064" max="2065" width="4.140625" style="24" customWidth="1"/>
    <col min="2066" max="2117" width="0" style="24" hidden="1" customWidth="1"/>
    <col min="2118" max="2118" width="3.85546875" style="24" customWidth="1"/>
    <col min="2119" max="2119" width="3.7109375" style="24" customWidth="1"/>
    <col min="2120" max="2120" width="6.42578125" style="24" customWidth="1"/>
    <col min="2121" max="2300" width="9.140625" style="24"/>
    <col min="2301" max="2301" width="4.7109375" style="24" customWidth="1"/>
    <col min="2302" max="2302" width="39.42578125" style="24" bestFit="1" customWidth="1"/>
    <col min="2303" max="2303" width="4.5703125" style="24" customWidth="1"/>
    <col min="2304" max="2304" width="6.7109375" style="24" customWidth="1"/>
    <col min="2305" max="2307" width="5.140625" style="24" customWidth="1"/>
    <col min="2308" max="2308" width="5.5703125" style="24" bestFit="1" customWidth="1"/>
    <col min="2309" max="2309" width="5.5703125" style="24" customWidth="1"/>
    <col min="2310" max="2310" width="5.42578125" style="24" customWidth="1"/>
    <col min="2311" max="2311" width="5.7109375" style="24" customWidth="1"/>
    <col min="2312" max="2312" width="4.42578125" style="24" customWidth="1"/>
    <col min="2313" max="2313" width="5.85546875" style="24" customWidth="1"/>
    <col min="2314" max="2315" width="4.28515625" style="24" customWidth="1"/>
    <col min="2316" max="2316" width="4.140625" style="24" customWidth="1"/>
    <col min="2317" max="2317" width="4.5703125" style="24" customWidth="1"/>
    <col min="2318" max="2318" width="4.42578125" style="24" customWidth="1"/>
    <col min="2319" max="2319" width="4.28515625" style="24" customWidth="1"/>
    <col min="2320" max="2321" width="4.140625" style="24" customWidth="1"/>
    <col min="2322" max="2373" width="0" style="24" hidden="1" customWidth="1"/>
    <col min="2374" max="2374" width="3.85546875" style="24" customWidth="1"/>
    <col min="2375" max="2375" width="3.7109375" style="24" customWidth="1"/>
    <col min="2376" max="2376" width="6.42578125" style="24" customWidth="1"/>
    <col min="2377" max="2556" width="9.140625" style="24"/>
    <col min="2557" max="2557" width="4.7109375" style="24" customWidth="1"/>
    <col min="2558" max="2558" width="39.42578125" style="24" bestFit="1" customWidth="1"/>
    <col min="2559" max="2559" width="4.5703125" style="24" customWidth="1"/>
    <col min="2560" max="2560" width="6.7109375" style="24" customWidth="1"/>
    <col min="2561" max="2563" width="5.140625" style="24" customWidth="1"/>
    <col min="2564" max="2564" width="5.5703125" style="24" bestFit="1" customWidth="1"/>
    <col min="2565" max="2565" width="5.5703125" style="24" customWidth="1"/>
    <col min="2566" max="2566" width="5.42578125" style="24" customWidth="1"/>
    <col min="2567" max="2567" width="5.7109375" style="24" customWidth="1"/>
    <col min="2568" max="2568" width="4.42578125" style="24" customWidth="1"/>
    <col min="2569" max="2569" width="5.85546875" style="24" customWidth="1"/>
    <col min="2570" max="2571" width="4.28515625" style="24" customWidth="1"/>
    <col min="2572" max="2572" width="4.140625" style="24" customWidth="1"/>
    <col min="2573" max="2573" width="4.5703125" style="24" customWidth="1"/>
    <col min="2574" max="2574" width="4.42578125" style="24" customWidth="1"/>
    <col min="2575" max="2575" width="4.28515625" style="24" customWidth="1"/>
    <col min="2576" max="2577" width="4.140625" style="24" customWidth="1"/>
    <col min="2578" max="2629" width="0" style="24" hidden="1" customWidth="1"/>
    <col min="2630" max="2630" width="3.85546875" style="24" customWidth="1"/>
    <col min="2631" max="2631" width="3.7109375" style="24" customWidth="1"/>
    <col min="2632" max="2632" width="6.42578125" style="24" customWidth="1"/>
    <col min="2633" max="2812" width="9.140625" style="24"/>
    <col min="2813" max="2813" width="4.7109375" style="24" customWidth="1"/>
    <col min="2814" max="2814" width="39.42578125" style="24" bestFit="1" customWidth="1"/>
    <col min="2815" max="2815" width="4.5703125" style="24" customWidth="1"/>
    <col min="2816" max="2816" width="6.7109375" style="24" customWidth="1"/>
    <col min="2817" max="2819" width="5.140625" style="24" customWidth="1"/>
    <col min="2820" max="2820" width="5.5703125" style="24" bestFit="1" customWidth="1"/>
    <col min="2821" max="2821" width="5.5703125" style="24" customWidth="1"/>
    <col min="2822" max="2822" width="5.42578125" style="24" customWidth="1"/>
    <col min="2823" max="2823" width="5.7109375" style="24" customWidth="1"/>
    <col min="2824" max="2824" width="4.42578125" style="24" customWidth="1"/>
    <col min="2825" max="2825" width="5.85546875" style="24" customWidth="1"/>
    <col min="2826" max="2827" width="4.28515625" style="24" customWidth="1"/>
    <col min="2828" max="2828" width="4.140625" style="24" customWidth="1"/>
    <col min="2829" max="2829" width="4.5703125" style="24" customWidth="1"/>
    <col min="2830" max="2830" width="4.42578125" style="24" customWidth="1"/>
    <col min="2831" max="2831" width="4.28515625" style="24" customWidth="1"/>
    <col min="2832" max="2833" width="4.140625" style="24" customWidth="1"/>
    <col min="2834" max="2885" width="0" style="24" hidden="1" customWidth="1"/>
    <col min="2886" max="2886" width="3.85546875" style="24" customWidth="1"/>
    <col min="2887" max="2887" width="3.7109375" style="24" customWidth="1"/>
    <col min="2888" max="2888" width="6.42578125" style="24" customWidth="1"/>
    <col min="2889" max="3068" width="9.140625" style="24"/>
    <col min="3069" max="3069" width="4.7109375" style="24" customWidth="1"/>
    <col min="3070" max="3070" width="39.42578125" style="24" bestFit="1" customWidth="1"/>
    <col min="3071" max="3071" width="4.5703125" style="24" customWidth="1"/>
    <col min="3072" max="3072" width="6.7109375" style="24" customWidth="1"/>
    <col min="3073" max="3075" width="5.140625" style="24" customWidth="1"/>
    <col min="3076" max="3076" width="5.5703125" style="24" bestFit="1" customWidth="1"/>
    <col min="3077" max="3077" width="5.5703125" style="24" customWidth="1"/>
    <col min="3078" max="3078" width="5.42578125" style="24" customWidth="1"/>
    <col min="3079" max="3079" width="5.7109375" style="24" customWidth="1"/>
    <col min="3080" max="3080" width="4.42578125" style="24" customWidth="1"/>
    <col min="3081" max="3081" width="5.85546875" style="24" customWidth="1"/>
    <col min="3082" max="3083" width="4.28515625" style="24" customWidth="1"/>
    <col min="3084" max="3084" width="4.140625" style="24" customWidth="1"/>
    <col min="3085" max="3085" width="4.5703125" style="24" customWidth="1"/>
    <col min="3086" max="3086" width="4.42578125" style="24" customWidth="1"/>
    <col min="3087" max="3087" width="4.28515625" style="24" customWidth="1"/>
    <col min="3088" max="3089" width="4.140625" style="24" customWidth="1"/>
    <col min="3090" max="3141" width="0" style="24" hidden="1" customWidth="1"/>
    <col min="3142" max="3142" width="3.85546875" style="24" customWidth="1"/>
    <col min="3143" max="3143" width="3.7109375" style="24" customWidth="1"/>
    <col min="3144" max="3144" width="6.42578125" style="24" customWidth="1"/>
    <col min="3145" max="3324" width="9.140625" style="24"/>
    <col min="3325" max="3325" width="4.7109375" style="24" customWidth="1"/>
    <col min="3326" max="3326" width="39.42578125" style="24" bestFit="1" customWidth="1"/>
    <col min="3327" max="3327" width="4.5703125" style="24" customWidth="1"/>
    <col min="3328" max="3328" width="6.7109375" style="24" customWidth="1"/>
    <col min="3329" max="3331" width="5.140625" style="24" customWidth="1"/>
    <col min="3332" max="3332" width="5.5703125" style="24" bestFit="1" customWidth="1"/>
    <col min="3333" max="3333" width="5.5703125" style="24" customWidth="1"/>
    <col min="3334" max="3334" width="5.42578125" style="24" customWidth="1"/>
    <col min="3335" max="3335" width="5.7109375" style="24" customWidth="1"/>
    <col min="3336" max="3336" width="4.42578125" style="24" customWidth="1"/>
    <col min="3337" max="3337" width="5.85546875" style="24" customWidth="1"/>
    <col min="3338" max="3339" width="4.28515625" style="24" customWidth="1"/>
    <col min="3340" max="3340" width="4.140625" style="24" customWidth="1"/>
    <col min="3341" max="3341" width="4.5703125" style="24" customWidth="1"/>
    <col min="3342" max="3342" width="4.42578125" style="24" customWidth="1"/>
    <col min="3343" max="3343" width="4.28515625" style="24" customWidth="1"/>
    <col min="3344" max="3345" width="4.140625" style="24" customWidth="1"/>
    <col min="3346" max="3397" width="0" style="24" hidden="1" customWidth="1"/>
    <col min="3398" max="3398" width="3.85546875" style="24" customWidth="1"/>
    <col min="3399" max="3399" width="3.7109375" style="24" customWidth="1"/>
    <col min="3400" max="3400" width="6.42578125" style="24" customWidth="1"/>
    <col min="3401" max="3580" width="9.140625" style="24"/>
    <col min="3581" max="3581" width="4.7109375" style="24" customWidth="1"/>
    <col min="3582" max="3582" width="39.42578125" style="24" bestFit="1" customWidth="1"/>
    <col min="3583" max="3583" width="4.5703125" style="24" customWidth="1"/>
    <col min="3584" max="3584" width="6.7109375" style="24" customWidth="1"/>
    <col min="3585" max="3587" width="5.140625" style="24" customWidth="1"/>
    <col min="3588" max="3588" width="5.5703125" style="24" bestFit="1" customWidth="1"/>
    <col min="3589" max="3589" width="5.5703125" style="24" customWidth="1"/>
    <col min="3590" max="3590" width="5.42578125" style="24" customWidth="1"/>
    <col min="3591" max="3591" width="5.7109375" style="24" customWidth="1"/>
    <col min="3592" max="3592" width="4.42578125" style="24" customWidth="1"/>
    <col min="3593" max="3593" width="5.85546875" style="24" customWidth="1"/>
    <col min="3594" max="3595" width="4.28515625" style="24" customWidth="1"/>
    <col min="3596" max="3596" width="4.140625" style="24" customWidth="1"/>
    <col min="3597" max="3597" width="4.5703125" style="24" customWidth="1"/>
    <col min="3598" max="3598" width="4.42578125" style="24" customWidth="1"/>
    <col min="3599" max="3599" width="4.28515625" style="24" customWidth="1"/>
    <col min="3600" max="3601" width="4.140625" style="24" customWidth="1"/>
    <col min="3602" max="3653" width="0" style="24" hidden="1" customWidth="1"/>
    <col min="3654" max="3654" width="3.85546875" style="24" customWidth="1"/>
    <col min="3655" max="3655" width="3.7109375" style="24" customWidth="1"/>
    <col min="3656" max="3656" width="6.42578125" style="24" customWidth="1"/>
    <col min="3657" max="3836" width="9.140625" style="24"/>
    <col min="3837" max="3837" width="4.7109375" style="24" customWidth="1"/>
    <col min="3838" max="3838" width="39.42578125" style="24" bestFit="1" customWidth="1"/>
    <col min="3839" max="3839" width="4.5703125" style="24" customWidth="1"/>
    <col min="3840" max="3840" width="6.7109375" style="24" customWidth="1"/>
    <col min="3841" max="3843" width="5.140625" style="24" customWidth="1"/>
    <col min="3844" max="3844" width="5.5703125" style="24" bestFit="1" customWidth="1"/>
    <col min="3845" max="3845" width="5.5703125" style="24" customWidth="1"/>
    <col min="3846" max="3846" width="5.42578125" style="24" customWidth="1"/>
    <col min="3847" max="3847" width="5.7109375" style="24" customWidth="1"/>
    <col min="3848" max="3848" width="4.42578125" style="24" customWidth="1"/>
    <col min="3849" max="3849" width="5.85546875" style="24" customWidth="1"/>
    <col min="3850" max="3851" width="4.28515625" style="24" customWidth="1"/>
    <col min="3852" max="3852" width="4.140625" style="24" customWidth="1"/>
    <col min="3853" max="3853" width="4.5703125" style="24" customWidth="1"/>
    <col min="3854" max="3854" width="4.42578125" style="24" customWidth="1"/>
    <col min="3855" max="3855" width="4.28515625" style="24" customWidth="1"/>
    <col min="3856" max="3857" width="4.140625" style="24" customWidth="1"/>
    <col min="3858" max="3909" width="0" style="24" hidden="1" customWidth="1"/>
    <col min="3910" max="3910" width="3.85546875" style="24" customWidth="1"/>
    <col min="3911" max="3911" width="3.7109375" style="24" customWidth="1"/>
    <col min="3912" max="3912" width="6.42578125" style="24" customWidth="1"/>
    <col min="3913" max="4092" width="9.140625" style="24"/>
    <col min="4093" max="4093" width="4.7109375" style="24" customWidth="1"/>
    <col min="4094" max="4094" width="39.42578125" style="24" bestFit="1" customWidth="1"/>
    <col min="4095" max="4095" width="4.5703125" style="24" customWidth="1"/>
    <col min="4096" max="4096" width="6.7109375" style="24" customWidth="1"/>
    <col min="4097" max="4099" width="5.140625" style="24" customWidth="1"/>
    <col min="4100" max="4100" width="5.5703125" style="24" bestFit="1" customWidth="1"/>
    <col min="4101" max="4101" width="5.5703125" style="24" customWidth="1"/>
    <col min="4102" max="4102" width="5.42578125" style="24" customWidth="1"/>
    <col min="4103" max="4103" width="5.7109375" style="24" customWidth="1"/>
    <col min="4104" max="4104" width="4.42578125" style="24" customWidth="1"/>
    <col min="4105" max="4105" width="5.85546875" style="24" customWidth="1"/>
    <col min="4106" max="4107" width="4.28515625" style="24" customWidth="1"/>
    <col min="4108" max="4108" width="4.140625" style="24" customWidth="1"/>
    <col min="4109" max="4109" width="4.5703125" style="24" customWidth="1"/>
    <col min="4110" max="4110" width="4.42578125" style="24" customWidth="1"/>
    <col min="4111" max="4111" width="4.28515625" style="24" customWidth="1"/>
    <col min="4112" max="4113" width="4.140625" style="24" customWidth="1"/>
    <col min="4114" max="4165" width="0" style="24" hidden="1" customWidth="1"/>
    <col min="4166" max="4166" width="3.85546875" style="24" customWidth="1"/>
    <col min="4167" max="4167" width="3.7109375" style="24" customWidth="1"/>
    <col min="4168" max="4168" width="6.42578125" style="24" customWidth="1"/>
    <col min="4169" max="4348" width="9.140625" style="24"/>
    <col min="4349" max="4349" width="4.7109375" style="24" customWidth="1"/>
    <col min="4350" max="4350" width="39.42578125" style="24" bestFit="1" customWidth="1"/>
    <col min="4351" max="4351" width="4.5703125" style="24" customWidth="1"/>
    <col min="4352" max="4352" width="6.7109375" style="24" customWidth="1"/>
    <col min="4353" max="4355" width="5.140625" style="24" customWidth="1"/>
    <col min="4356" max="4356" width="5.5703125" style="24" bestFit="1" customWidth="1"/>
    <col min="4357" max="4357" width="5.5703125" style="24" customWidth="1"/>
    <col min="4358" max="4358" width="5.42578125" style="24" customWidth="1"/>
    <col min="4359" max="4359" width="5.7109375" style="24" customWidth="1"/>
    <col min="4360" max="4360" width="4.42578125" style="24" customWidth="1"/>
    <col min="4361" max="4361" width="5.85546875" style="24" customWidth="1"/>
    <col min="4362" max="4363" width="4.28515625" style="24" customWidth="1"/>
    <col min="4364" max="4364" width="4.140625" style="24" customWidth="1"/>
    <col min="4365" max="4365" width="4.5703125" style="24" customWidth="1"/>
    <col min="4366" max="4366" width="4.42578125" style="24" customWidth="1"/>
    <col min="4367" max="4367" width="4.28515625" style="24" customWidth="1"/>
    <col min="4368" max="4369" width="4.140625" style="24" customWidth="1"/>
    <col min="4370" max="4421" width="0" style="24" hidden="1" customWidth="1"/>
    <col min="4422" max="4422" width="3.85546875" style="24" customWidth="1"/>
    <col min="4423" max="4423" width="3.7109375" style="24" customWidth="1"/>
    <col min="4424" max="4424" width="6.42578125" style="24" customWidth="1"/>
    <col min="4425" max="4604" width="9.140625" style="24"/>
    <col min="4605" max="4605" width="4.7109375" style="24" customWidth="1"/>
    <col min="4606" max="4606" width="39.42578125" style="24" bestFit="1" customWidth="1"/>
    <col min="4607" max="4607" width="4.5703125" style="24" customWidth="1"/>
    <col min="4608" max="4608" width="6.7109375" style="24" customWidth="1"/>
    <col min="4609" max="4611" width="5.140625" style="24" customWidth="1"/>
    <col min="4612" max="4612" width="5.5703125" style="24" bestFit="1" customWidth="1"/>
    <col min="4613" max="4613" width="5.5703125" style="24" customWidth="1"/>
    <col min="4614" max="4614" width="5.42578125" style="24" customWidth="1"/>
    <col min="4615" max="4615" width="5.7109375" style="24" customWidth="1"/>
    <col min="4616" max="4616" width="4.42578125" style="24" customWidth="1"/>
    <col min="4617" max="4617" width="5.85546875" style="24" customWidth="1"/>
    <col min="4618" max="4619" width="4.28515625" style="24" customWidth="1"/>
    <col min="4620" max="4620" width="4.140625" style="24" customWidth="1"/>
    <col min="4621" max="4621" width="4.5703125" style="24" customWidth="1"/>
    <col min="4622" max="4622" width="4.42578125" style="24" customWidth="1"/>
    <col min="4623" max="4623" width="4.28515625" style="24" customWidth="1"/>
    <col min="4624" max="4625" width="4.140625" style="24" customWidth="1"/>
    <col min="4626" max="4677" width="0" style="24" hidden="1" customWidth="1"/>
    <col min="4678" max="4678" width="3.85546875" style="24" customWidth="1"/>
    <col min="4679" max="4679" width="3.7109375" style="24" customWidth="1"/>
    <col min="4680" max="4680" width="6.42578125" style="24" customWidth="1"/>
    <col min="4681" max="4860" width="9.140625" style="24"/>
    <col min="4861" max="4861" width="4.7109375" style="24" customWidth="1"/>
    <col min="4862" max="4862" width="39.42578125" style="24" bestFit="1" customWidth="1"/>
    <col min="4863" max="4863" width="4.5703125" style="24" customWidth="1"/>
    <col min="4864" max="4864" width="6.7109375" style="24" customWidth="1"/>
    <col min="4865" max="4867" width="5.140625" style="24" customWidth="1"/>
    <col min="4868" max="4868" width="5.5703125" style="24" bestFit="1" customWidth="1"/>
    <col min="4869" max="4869" width="5.5703125" style="24" customWidth="1"/>
    <col min="4870" max="4870" width="5.42578125" style="24" customWidth="1"/>
    <col min="4871" max="4871" width="5.7109375" style="24" customWidth="1"/>
    <col min="4872" max="4872" width="4.42578125" style="24" customWidth="1"/>
    <col min="4873" max="4873" width="5.85546875" style="24" customWidth="1"/>
    <col min="4874" max="4875" width="4.28515625" style="24" customWidth="1"/>
    <col min="4876" max="4876" width="4.140625" style="24" customWidth="1"/>
    <col min="4877" max="4877" width="4.5703125" style="24" customWidth="1"/>
    <col min="4878" max="4878" width="4.42578125" style="24" customWidth="1"/>
    <col min="4879" max="4879" width="4.28515625" style="24" customWidth="1"/>
    <col min="4880" max="4881" width="4.140625" style="24" customWidth="1"/>
    <col min="4882" max="4933" width="0" style="24" hidden="1" customWidth="1"/>
    <col min="4934" max="4934" width="3.85546875" style="24" customWidth="1"/>
    <col min="4935" max="4935" width="3.7109375" style="24" customWidth="1"/>
    <col min="4936" max="4936" width="6.42578125" style="24" customWidth="1"/>
    <col min="4937" max="5116" width="9.140625" style="24"/>
    <col min="5117" max="5117" width="4.7109375" style="24" customWidth="1"/>
    <col min="5118" max="5118" width="39.42578125" style="24" bestFit="1" customWidth="1"/>
    <col min="5119" max="5119" width="4.5703125" style="24" customWidth="1"/>
    <col min="5120" max="5120" width="6.7109375" style="24" customWidth="1"/>
    <col min="5121" max="5123" width="5.140625" style="24" customWidth="1"/>
    <col min="5124" max="5124" width="5.5703125" style="24" bestFit="1" customWidth="1"/>
    <col min="5125" max="5125" width="5.5703125" style="24" customWidth="1"/>
    <col min="5126" max="5126" width="5.42578125" style="24" customWidth="1"/>
    <col min="5127" max="5127" width="5.7109375" style="24" customWidth="1"/>
    <col min="5128" max="5128" width="4.42578125" style="24" customWidth="1"/>
    <col min="5129" max="5129" width="5.85546875" style="24" customWidth="1"/>
    <col min="5130" max="5131" width="4.28515625" style="24" customWidth="1"/>
    <col min="5132" max="5132" width="4.140625" style="24" customWidth="1"/>
    <col min="5133" max="5133" width="4.5703125" style="24" customWidth="1"/>
    <col min="5134" max="5134" width="4.42578125" style="24" customWidth="1"/>
    <col min="5135" max="5135" width="4.28515625" style="24" customWidth="1"/>
    <col min="5136" max="5137" width="4.140625" style="24" customWidth="1"/>
    <col min="5138" max="5189" width="0" style="24" hidden="1" customWidth="1"/>
    <col min="5190" max="5190" width="3.85546875" style="24" customWidth="1"/>
    <col min="5191" max="5191" width="3.7109375" style="24" customWidth="1"/>
    <col min="5192" max="5192" width="6.42578125" style="24" customWidth="1"/>
    <col min="5193" max="5372" width="9.140625" style="24"/>
    <col min="5373" max="5373" width="4.7109375" style="24" customWidth="1"/>
    <col min="5374" max="5374" width="39.42578125" style="24" bestFit="1" customWidth="1"/>
    <col min="5375" max="5375" width="4.5703125" style="24" customWidth="1"/>
    <col min="5376" max="5376" width="6.7109375" style="24" customWidth="1"/>
    <col min="5377" max="5379" width="5.140625" style="24" customWidth="1"/>
    <col min="5380" max="5380" width="5.5703125" style="24" bestFit="1" customWidth="1"/>
    <col min="5381" max="5381" width="5.5703125" style="24" customWidth="1"/>
    <col min="5382" max="5382" width="5.42578125" style="24" customWidth="1"/>
    <col min="5383" max="5383" width="5.7109375" style="24" customWidth="1"/>
    <col min="5384" max="5384" width="4.42578125" style="24" customWidth="1"/>
    <col min="5385" max="5385" width="5.85546875" style="24" customWidth="1"/>
    <col min="5386" max="5387" width="4.28515625" style="24" customWidth="1"/>
    <col min="5388" max="5388" width="4.140625" style="24" customWidth="1"/>
    <col min="5389" max="5389" width="4.5703125" style="24" customWidth="1"/>
    <col min="5390" max="5390" width="4.42578125" style="24" customWidth="1"/>
    <col min="5391" max="5391" width="4.28515625" style="24" customWidth="1"/>
    <col min="5392" max="5393" width="4.140625" style="24" customWidth="1"/>
    <col min="5394" max="5445" width="0" style="24" hidden="1" customWidth="1"/>
    <col min="5446" max="5446" width="3.85546875" style="24" customWidth="1"/>
    <col min="5447" max="5447" width="3.7109375" style="24" customWidth="1"/>
    <col min="5448" max="5448" width="6.42578125" style="24" customWidth="1"/>
    <col min="5449" max="5628" width="9.140625" style="24"/>
    <col min="5629" max="5629" width="4.7109375" style="24" customWidth="1"/>
    <col min="5630" max="5630" width="39.42578125" style="24" bestFit="1" customWidth="1"/>
    <col min="5631" max="5631" width="4.5703125" style="24" customWidth="1"/>
    <col min="5632" max="5632" width="6.7109375" style="24" customWidth="1"/>
    <col min="5633" max="5635" width="5.140625" style="24" customWidth="1"/>
    <col min="5636" max="5636" width="5.5703125" style="24" bestFit="1" customWidth="1"/>
    <col min="5637" max="5637" width="5.5703125" style="24" customWidth="1"/>
    <col min="5638" max="5638" width="5.42578125" style="24" customWidth="1"/>
    <col min="5639" max="5639" width="5.7109375" style="24" customWidth="1"/>
    <col min="5640" max="5640" width="4.42578125" style="24" customWidth="1"/>
    <col min="5641" max="5641" width="5.85546875" style="24" customWidth="1"/>
    <col min="5642" max="5643" width="4.28515625" style="24" customWidth="1"/>
    <col min="5644" max="5644" width="4.140625" style="24" customWidth="1"/>
    <col min="5645" max="5645" width="4.5703125" style="24" customWidth="1"/>
    <col min="5646" max="5646" width="4.42578125" style="24" customWidth="1"/>
    <col min="5647" max="5647" width="4.28515625" style="24" customWidth="1"/>
    <col min="5648" max="5649" width="4.140625" style="24" customWidth="1"/>
    <col min="5650" max="5701" width="0" style="24" hidden="1" customWidth="1"/>
    <col min="5702" max="5702" width="3.85546875" style="24" customWidth="1"/>
    <col min="5703" max="5703" width="3.7109375" style="24" customWidth="1"/>
    <col min="5704" max="5704" width="6.42578125" style="24" customWidth="1"/>
    <col min="5705" max="5884" width="9.140625" style="24"/>
    <col min="5885" max="5885" width="4.7109375" style="24" customWidth="1"/>
    <col min="5886" max="5886" width="39.42578125" style="24" bestFit="1" customWidth="1"/>
    <col min="5887" max="5887" width="4.5703125" style="24" customWidth="1"/>
    <col min="5888" max="5888" width="6.7109375" style="24" customWidth="1"/>
    <col min="5889" max="5891" width="5.140625" style="24" customWidth="1"/>
    <col min="5892" max="5892" width="5.5703125" style="24" bestFit="1" customWidth="1"/>
    <col min="5893" max="5893" width="5.5703125" style="24" customWidth="1"/>
    <col min="5894" max="5894" width="5.42578125" style="24" customWidth="1"/>
    <col min="5895" max="5895" width="5.7109375" style="24" customWidth="1"/>
    <col min="5896" max="5896" width="4.42578125" style="24" customWidth="1"/>
    <col min="5897" max="5897" width="5.85546875" style="24" customWidth="1"/>
    <col min="5898" max="5899" width="4.28515625" style="24" customWidth="1"/>
    <col min="5900" max="5900" width="4.140625" style="24" customWidth="1"/>
    <col min="5901" max="5901" width="4.5703125" style="24" customWidth="1"/>
    <col min="5902" max="5902" width="4.42578125" style="24" customWidth="1"/>
    <col min="5903" max="5903" width="4.28515625" style="24" customWidth="1"/>
    <col min="5904" max="5905" width="4.140625" style="24" customWidth="1"/>
    <col min="5906" max="5957" width="0" style="24" hidden="1" customWidth="1"/>
    <col min="5958" max="5958" width="3.85546875" style="24" customWidth="1"/>
    <col min="5959" max="5959" width="3.7109375" style="24" customWidth="1"/>
    <col min="5960" max="5960" width="6.42578125" style="24" customWidth="1"/>
    <col min="5961" max="6140" width="9.140625" style="24"/>
    <col min="6141" max="6141" width="4.7109375" style="24" customWidth="1"/>
    <col min="6142" max="6142" width="39.42578125" style="24" bestFit="1" customWidth="1"/>
    <col min="6143" max="6143" width="4.5703125" style="24" customWidth="1"/>
    <col min="6144" max="6144" width="6.7109375" style="24" customWidth="1"/>
    <col min="6145" max="6147" width="5.140625" style="24" customWidth="1"/>
    <col min="6148" max="6148" width="5.5703125" style="24" bestFit="1" customWidth="1"/>
    <col min="6149" max="6149" width="5.5703125" style="24" customWidth="1"/>
    <col min="6150" max="6150" width="5.42578125" style="24" customWidth="1"/>
    <col min="6151" max="6151" width="5.7109375" style="24" customWidth="1"/>
    <col min="6152" max="6152" width="4.42578125" style="24" customWidth="1"/>
    <col min="6153" max="6153" width="5.85546875" style="24" customWidth="1"/>
    <col min="6154" max="6155" width="4.28515625" style="24" customWidth="1"/>
    <col min="6156" max="6156" width="4.140625" style="24" customWidth="1"/>
    <col min="6157" max="6157" width="4.5703125" style="24" customWidth="1"/>
    <col min="6158" max="6158" width="4.42578125" style="24" customWidth="1"/>
    <col min="6159" max="6159" width="4.28515625" style="24" customWidth="1"/>
    <col min="6160" max="6161" width="4.140625" style="24" customWidth="1"/>
    <col min="6162" max="6213" width="0" style="24" hidden="1" customWidth="1"/>
    <col min="6214" max="6214" width="3.85546875" style="24" customWidth="1"/>
    <col min="6215" max="6215" width="3.7109375" style="24" customWidth="1"/>
    <col min="6216" max="6216" width="6.42578125" style="24" customWidth="1"/>
    <col min="6217" max="6396" width="9.140625" style="24"/>
    <col min="6397" max="6397" width="4.7109375" style="24" customWidth="1"/>
    <col min="6398" max="6398" width="39.42578125" style="24" bestFit="1" customWidth="1"/>
    <col min="6399" max="6399" width="4.5703125" style="24" customWidth="1"/>
    <col min="6400" max="6400" width="6.7109375" style="24" customWidth="1"/>
    <col min="6401" max="6403" width="5.140625" style="24" customWidth="1"/>
    <col min="6404" max="6404" width="5.5703125" style="24" bestFit="1" customWidth="1"/>
    <col min="6405" max="6405" width="5.5703125" style="24" customWidth="1"/>
    <col min="6406" max="6406" width="5.42578125" style="24" customWidth="1"/>
    <col min="6407" max="6407" width="5.7109375" style="24" customWidth="1"/>
    <col min="6408" max="6408" width="4.42578125" style="24" customWidth="1"/>
    <col min="6409" max="6409" width="5.85546875" style="24" customWidth="1"/>
    <col min="6410" max="6411" width="4.28515625" style="24" customWidth="1"/>
    <col min="6412" max="6412" width="4.140625" style="24" customWidth="1"/>
    <col min="6413" max="6413" width="4.5703125" style="24" customWidth="1"/>
    <col min="6414" max="6414" width="4.42578125" style="24" customWidth="1"/>
    <col min="6415" max="6415" width="4.28515625" style="24" customWidth="1"/>
    <col min="6416" max="6417" width="4.140625" style="24" customWidth="1"/>
    <col min="6418" max="6469" width="0" style="24" hidden="1" customWidth="1"/>
    <col min="6470" max="6470" width="3.85546875" style="24" customWidth="1"/>
    <col min="6471" max="6471" width="3.7109375" style="24" customWidth="1"/>
    <col min="6472" max="6472" width="6.42578125" style="24" customWidth="1"/>
    <col min="6473" max="6652" width="9.140625" style="24"/>
    <col min="6653" max="6653" width="4.7109375" style="24" customWidth="1"/>
    <col min="6654" max="6654" width="39.42578125" style="24" bestFit="1" customWidth="1"/>
    <col min="6655" max="6655" width="4.5703125" style="24" customWidth="1"/>
    <col min="6656" max="6656" width="6.7109375" style="24" customWidth="1"/>
    <col min="6657" max="6659" width="5.140625" style="24" customWidth="1"/>
    <col min="6660" max="6660" width="5.5703125" style="24" bestFit="1" customWidth="1"/>
    <col min="6661" max="6661" width="5.5703125" style="24" customWidth="1"/>
    <col min="6662" max="6662" width="5.42578125" style="24" customWidth="1"/>
    <col min="6663" max="6663" width="5.7109375" style="24" customWidth="1"/>
    <col min="6664" max="6664" width="4.42578125" style="24" customWidth="1"/>
    <col min="6665" max="6665" width="5.85546875" style="24" customWidth="1"/>
    <col min="6666" max="6667" width="4.28515625" style="24" customWidth="1"/>
    <col min="6668" max="6668" width="4.140625" style="24" customWidth="1"/>
    <col min="6669" max="6669" width="4.5703125" style="24" customWidth="1"/>
    <col min="6670" max="6670" width="4.42578125" style="24" customWidth="1"/>
    <col min="6671" max="6671" width="4.28515625" style="24" customWidth="1"/>
    <col min="6672" max="6673" width="4.140625" style="24" customWidth="1"/>
    <col min="6674" max="6725" width="0" style="24" hidden="1" customWidth="1"/>
    <col min="6726" max="6726" width="3.85546875" style="24" customWidth="1"/>
    <col min="6727" max="6727" width="3.7109375" style="24" customWidth="1"/>
    <col min="6728" max="6728" width="6.42578125" style="24" customWidth="1"/>
    <col min="6729" max="6908" width="9.140625" style="24"/>
    <col min="6909" max="6909" width="4.7109375" style="24" customWidth="1"/>
    <col min="6910" max="6910" width="39.42578125" style="24" bestFit="1" customWidth="1"/>
    <col min="6911" max="6911" width="4.5703125" style="24" customWidth="1"/>
    <col min="6912" max="6912" width="6.7109375" style="24" customWidth="1"/>
    <col min="6913" max="6915" width="5.140625" style="24" customWidth="1"/>
    <col min="6916" max="6916" width="5.5703125" style="24" bestFit="1" customWidth="1"/>
    <col min="6917" max="6917" width="5.5703125" style="24" customWidth="1"/>
    <col min="6918" max="6918" width="5.42578125" style="24" customWidth="1"/>
    <col min="6919" max="6919" width="5.7109375" style="24" customWidth="1"/>
    <col min="6920" max="6920" width="4.42578125" style="24" customWidth="1"/>
    <col min="6921" max="6921" width="5.85546875" style="24" customWidth="1"/>
    <col min="6922" max="6923" width="4.28515625" style="24" customWidth="1"/>
    <col min="6924" max="6924" width="4.140625" style="24" customWidth="1"/>
    <col min="6925" max="6925" width="4.5703125" style="24" customWidth="1"/>
    <col min="6926" max="6926" width="4.42578125" style="24" customWidth="1"/>
    <col min="6927" max="6927" width="4.28515625" style="24" customWidth="1"/>
    <col min="6928" max="6929" width="4.140625" style="24" customWidth="1"/>
    <col min="6930" max="6981" width="0" style="24" hidden="1" customWidth="1"/>
    <col min="6982" max="6982" width="3.85546875" style="24" customWidth="1"/>
    <col min="6983" max="6983" width="3.7109375" style="24" customWidth="1"/>
    <col min="6984" max="6984" width="6.42578125" style="24" customWidth="1"/>
    <col min="6985" max="7164" width="9.140625" style="24"/>
    <col min="7165" max="7165" width="4.7109375" style="24" customWidth="1"/>
    <col min="7166" max="7166" width="39.42578125" style="24" bestFit="1" customWidth="1"/>
    <col min="7167" max="7167" width="4.5703125" style="24" customWidth="1"/>
    <col min="7168" max="7168" width="6.7109375" style="24" customWidth="1"/>
    <col min="7169" max="7171" width="5.140625" style="24" customWidth="1"/>
    <col min="7172" max="7172" width="5.5703125" style="24" bestFit="1" customWidth="1"/>
    <col min="7173" max="7173" width="5.5703125" style="24" customWidth="1"/>
    <col min="7174" max="7174" width="5.42578125" style="24" customWidth="1"/>
    <col min="7175" max="7175" width="5.7109375" style="24" customWidth="1"/>
    <col min="7176" max="7176" width="4.42578125" style="24" customWidth="1"/>
    <col min="7177" max="7177" width="5.85546875" style="24" customWidth="1"/>
    <col min="7178" max="7179" width="4.28515625" style="24" customWidth="1"/>
    <col min="7180" max="7180" width="4.140625" style="24" customWidth="1"/>
    <col min="7181" max="7181" width="4.5703125" style="24" customWidth="1"/>
    <col min="7182" max="7182" width="4.42578125" style="24" customWidth="1"/>
    <col min="7183" max="7183" width="4.28515625" style="24" customWidth="1"/>
    <col min="7184" max="7185" width="4.140625" style="24" customWidth="1"/>
    <col min="7186" max="7237" width="0" style="24" hidden="1" customWidth="1"/>
    <col min="7238" max="7238" width="3.85546875" style="24" customWidth="1"/>
    <col min="7239" max="7239" width="3.7109375" style="24" customWidth="1"/>
    <col min="7240" max="7240" width="6.42578125" style="24" customWidth="1"/>
    <col min="7241" max="7420" width="9.140625" style="24"/>
    <col min="7421" max="7421" width="4.7109375" style="24" customWidth="1"/>
    <col min="7422" max="7422" width="39.42578125" style="24" bestFit="1" customWidth="1"/>
    <col min="7423" max="7423" width="4.5703125" style="24" customWidth="1"/>
    <col min="7424" max="7424" width="6.7109375" style="24" customWidth="1"/>
    <col min="7425" max="7427" width="5.140625" style="24" customWidth="1"/>
    <col min="7428" max="7428" width="5.5703125" style="24" bestFit="1" customWidth="1"/>
    <col min="7429" max="7429" width="5.5703125" style="24" customWidth="1"/>
    <col min="7430" max="7430" width="5.42578125" style="24" customWidth="1"/>
    <col min="7431" max="7431" width="5.7109375" style="24" customWidth="1"/>
    <col min="7432" max="7432" width="4.42578125" style="24" customWidth="1"/>
    <col min="7433" max="7433" width="5.85546875" style="24" customWidth="1"/>
    <col min="7434" max="7435" width="4.28515625" style="24" customWidth="1"/>
    <col min="7436" max="7436" width="4.140625" style="24" customWidth="1"/>
    <col min="7437" max="7437" width="4.5703125" style="24" customWidth="1"/>
    <col min="7438" max="7438" width="4.42578125" style="24" customWidth="1"/>
    <col min="7439" max="7439" width="4.28515625" style="24" customWidth="1"/>
    <col min="7440" max="7441" width="4.140625" style="24" customWidth="1"/>
    <col min="7442" max="7493" width="0" style="24" hidden="1" customWidth="1"/>
    <col min="7494" max="7494" width="3.85546875" style="24" customWidth="1"/>
    <col min="7495" max="7495" width="3.7109375" style="24" customWidth="1"/>
    <col min="7496" max="7496" width="6.42578125" style="24" customWidth="1"/>
    <col min="7497" max="7676" width="9.140625" style="24"/>
    <col min="7677" max="7677" width="4.7109375" style="24" customWidth="1"/>
    <col min="7678" max="7678" width="39.42578125" style="24" bestFit="1" customWidth="1"/>
    <col min="7679" max="7679" width="4.5703125" style="24" customWidth="1"/>
    <col min="7680" max="7680" width="6.7109375" style="24" customWidth="1"/>
    <col min="7681" max="7683" width="5.140625" style="24" customWidth="1"/>
    <col min="7684" max="7684" width="5.5703125" style="24" bestFit="1" customWidth="1"/>
    <col min="7685" max="7685" width="5.5703125" style="24" customWidth="1"/>
    <col min="7686" max="7686" width="5.42578125" style="24" customWidth="1"/>
    <col min="7687" max="7687" width="5.7109375" style="24" customWidth="1"/>
    <col min="7688" max="7688" width="4.42578125" style="24" customWidth="1"/>
    <col min="7689" max="7689" width="5.85546875" style="24" customWidth="1"/>
    <col min="7690" max="7691" width="4.28515625" style="24" customWidth="1"/>
    <col min="7692" max="7692" width="4.140625" style="24" customWidth="1"/>
    <col min="7693" max="7693" width="4.5703125" style="24" customWidth="1"/>
    <col min="7694" max="7694" width="4.42578125" style="24" customWidth="1"/>
    <col min="7695" max="7695" width="4.28515625" style="24" customWidth="1"/>
    <col min="7696" max="7697" width="4.140625" style="24" customWidth="1"/>
    <col min="7698" max="7749" width="0" style="24" hidden="1" customWidth="1"/>
    <col min="7750" max="7750" width="3.85546875" style="24" customWidth="1"/>
    <col min="7751" max="7751" width="3.7109375" style="24" customWidth="1"/>
    <col min="7752" max="7752" width="6.42578125" style="24" customWidth="1"/>
    <col min="7753" max="7932" width="9.140625" style="24"/>
    <col min="7933" max="7933" width="4.7109375" style="24" customWidth="1"/>
    <col min="7934" max="7934" width="39.42578125" style="24" bestFit="1" customWidth="1"/>
    <col min="7935" max="7935" width="4.5703125" style="24" customWidth="1"/>
    <col min="7936" max="7936" width="6.7109375" style="24" customWidth="1"/>
    <col min="7937" max="7939" width="5.140625" style="24" customWidth="1"/>
    <col min="7940" max="7940" width="5.5703125" style="24" bestFit="1" customWidth="1"/>
    <col min="7941" max="7941" width="5.5703125" style="24" customWidth="1"/>
    <col min="7942" max="7942" width="5.42578125" style="24" customWidth="1"/>
    <col min="7943" max="7943" width="5.7109375" style="24" customWidth="1"/>
    <col min="7944" max="7944" width="4.42578125" style="24" customWidth="1"/>
    <col min="7945" max="7945" width="5.85546875" style="24" customWidth="1"/>
    <col min="7946" max="7947" width="4.28515625" style="24" customWidth="1"/>
    <col min="7948" max="7948" width="4.140625" style="24" customWidth="1"/>
    <col min="7949" max="7949" width="4.5703125" style="24" customWidth="1"/>
    <col min="7950" max="7950" width="4.42578125" style="24" customWidth="1"/>
    <col min="7951" max="7951" width="4.28515625" style="24" customWidth="1"/>
    <col min="7952" max="7953" width="4.140625" style="24" customWidth="1"/>
    <col min="7954" max="8005" width="0" style="24" hidden="1" customWidth="1"/>
    <col min="8006" max="8006" width="3.85546875" style="24" customWidth="1"/>
    <col min="8007" max="8007" width="3.7109375" style="24" customWidth="1"/>
    <col min="8008" max="8008" width="6.42578125" style="24" customWidth="1"/>
    <col min="8009" max="8188" width="9.140625" style="24"/>
    <col min="8189" max="8189" width="4.7109375" style="24" customWidth="1"/>
    <col min="8190" max="8190" width="39.42578125" style="24" bestFit="1" customWidth="1"/>
    <col min="8191" max="8191" width="4.5703125" style="24" customWidth="1"/>
    <col min="8192" max="8192" width="6.7109375" style="24" customWidth="1"/>
    <col min="8193" max="8195" width="5.140625" style="24" customWidth="1"/>
    <col min="8196" max="8196" width="5.5703125" style="24" bestFit="1" customWidth="1"/>
    <col min="8197" max="8197" width="5.5703125" style="24" customWidth="1"/>
    <col min="8198" max="8198" width="5.42578125" style="24" customWidth="1"/>
    <col min="8199" max="8199" width="5.7109375" style="24" customWidth="1"/>
    <col min="8200" max="8200" width="4.42578125" style="24" customWidth="1"/>
    <col min="8201" max="8201" width="5.85546875" style="24" customWidth="1"/>
    <col min="8202" max="8203" width="4.28515625" style="24" customWidth="1"/>
    <col min="8204" max="8204" width="4.140625" style="24" customWidth="1"/>
    <col min="8205" max="8205" width="4.5703125" style="24" customWidth="1"/>
    <col min="8206" max="8206" width="4.42578125" style="24" customWidth="1"/>
    <col min="8207" max="8207" width="4.28515625" style="24" customWidth="1"/>
    <col min="8208" max="8209" width="4.140625" style="24" customWidth="1"/>
    <col min="8210" max="8261" width="0" style="24" hidden="1" customWidth="1"/>
    <col min="8262" max="8262" width="3.85546875" style="24" customWidth="1"/>
    <col min="8263" max="8263" width="3.7109375" style="24" customWidth="1"/>
    <col min="8264" max="8264" width="6.42578125" style="24" customWidth="1"/>
    <col min="8265" max="8444" width="9.140625" style="24"/>
    <col min="8445" max="8445" width="4.7109375" style="24" customWidth="1"/>
    <col min="8446" max="8446" width="39.42578125" style="24" bestFit="1" customWidth="1"/>
    <col min="8447" max="8447" width="4.5703125" style="24" customWidth="1"/>
    <col min="8448" max="8448" width="6.7109375" style="24" customWidth="1"/>
    <col min="8449" max="8451" width="5.140625" style="24" customWidth="1"/>
    <col min="8452" max="8452" width="5.5703125" style="24" bestFit="1" customWidth="1"/>
    <col min="8453" max="8453" width="5.5703125" style="24" customWidth="1"/>
    <col min="8454" max="8454" width="5.42578125" style="24" customWidth="1"/>
    <col min="8455" max="8455" width="5.7109375" style="24" customWidth="1"/>
    <col min="8456" max="8456" width="4.42578125" style="24" customWidth="1"/>
    <col min="8457" max="8457" width="5.85546875" style="24" customWidth="1"/>
    <col min="8458" max="8459" width="4.28515625" style="24" customWidth="1"/>
    <col min="8460" max="8460" width="4.140625" style="24" customWidth="1"/>
    <col min="8461" max="8461" width="4.5703125" style="24" customWidth="1"/>
    <col min="8462" max="8462" width="4.42578125" style="24" customWidth="1"/>
    <col min="8463" max="8463" width="4.28515625" style="24" customWidth="1"/>
    <col min="8464" max="8465" width="4.140625" style="24" customWidth="1"/>
    <col min="8466" max="8517" width="0" style="24" hidden="1" customWidth="1"/>
    <col min="8518" max="8518" width="3.85546875" style="24" customWidth="1"/>
    <col min="8519" max="8519" width="3.7109375" style="24" customWidth="1"/>
    <col min="8520" max="8520" width="6.42578125" style="24" customWidth="1"/>
    <col min="8521" max="8700" width="9.140625" style="24"/>
    <col min="8701" max="8701" width="4.7109375" style="24" customWidth="1"/>
    <col min="8702" max="8702" width="39.42578125" style="24" bestFit="1" customWidth="1"/>
    <col min="8703" max="8703" width="4.5703125" style="24" customWidth="1"/>
    <col min="8704" max="8704" width="6.7109375" style="24" customWidth="1"/>
    <col min="8705" max="8707" width="5.140625" style="24" customWidth="1"/>
    <col min="8708" max="8708" width="5.5703125" style="24" bestFit="1" customWidth="1"/>
    <col min="8709" max="8709" width="5.5703125" style="24" customWidth="1"/>
    <col min="8710" max="8710" width="5.42578125" style="24" customWidth="1"/>
    <col min="8711" max="8711" width="5.7109375" style="24" customWidth="1"/>
    <col min="8712" max="8712" width="4.42578125" style="24" customWidth="1"/>
    <col min="8713" max="8713" width="5.85546875" style="24" customWidth="1"/>
    <col min="8714" max="8715" width="4.28515625" style="24" customWidth="1"/>
    <col min="8716" max="8716" width="4.140625" style="24" customWidth="1"/>
    <col min="8717" max="8717" width="4.5703125" style="24" customWidth="1"/>
    <col min="8718" max="8718" width="4.42578125" style="24" customWidth="1"/>
    <col min="8719" max="8719" width="4.28515625" style="24" customWidth="1"/>
    <col min="8720" max="8721" width="4.140625" style="24" customWidth="1"/>
    <col min="8722" max="8773" width="0" style="24" hidden="1" customWidth="1"/>
    <col min="8774" max="8774" width="3.85546875" style="24" customWidth="1"/>
    <col min="8775" max="8775" width="3.7109375" style="24" customWidth="1"/>
    <col min="8776" max="8776" width="6.42578125" style="24" customWidth="1"/>
    <col min="8777" max="8956" width="9.140625" style="24"/>
    <col min="8957" max="8957" width="4.7109375" style="24" customWidth="1"/>
    <col min="8958" max="8958" width="39.42578125" style="24" bestFit="1" customWidth="1"/>
    <col min="8959" max="8959" width="4.5703125" style="24" customWidth="1"/>
    <col min="8960" max="8960" width="6.7109375" style="24" customWidth="1"/>
    <col min="8961" max="8963" width="5.140625" style="24" customWidth="1"/>
    <col min="8964" max="8964" width="5.5703125" style="24" bestFit="1" customWidth="1"/>
    <col min="8965" max="8965" width="5.5703125" style="24" customWidth="1"/>
    <col min="8966" max="8966" width="5.42578125" style="24" customWidth="1"/>
    <col min="8967" max="8967" width="5.7109375" style="24" customWidth="1"/>
    <col min="8968" max="8968" width="4.42578125" style="24" customWidth="1"/>
    <col min="8969" max="8969" width="5.85546875" style="24" customWidth="1"/>
    <col min="8970" max="8971" width="4.28515625" style="24" customWidth="1"/>
    <col min="8972" max="8972" width="4.140625" style="24" customWidth="1"/>
    <col min="8973" max="8973" width="4.5703125" style="24" customWidth="1"/>
    <col min="8974" max="8974" width="4.42578125" style="24" customWidth="1"/>
    <col min="8975" max="8975" width="4.28515625" style="24" customWidth="1"/>
    <col min="8976" max="8977" width="4.140625" style="24" customWidth="1"/>
    <col min="8978" max="9029" width="0" style="24" hidden="1" customWidth="1"/>
    <col min="9030" max="9030" width="3.85546875" style="24" customWidth="1"/>
    <col min="9031" max="9031" width="3.7109375" style="24" customWidth="1"/>
    <col min="9032" max="9032" width="6.42578125" style="24" customWidth="1"/>
    <col min="9033" max="9212" width="9.140625" style="24"/>
    <col min="9213" max="9213" width="4.7109375" style="24" customWidth="1"/>
    <col min="9214" max="9214" width="39.42578125" style="24" bestFit="1" customWidth="1"/>
    <col min="9215" max="9215" width="4.5703125" style="24" customWidth="1"/>
    <col min="9216" max="9216" width="6.7109375" style="24" customWidth="1"/>
    <col min="9217" max="9219" width="5.140625" style="24" customWidth="1"/>
    <col min="9220" max="9220" width="5.5703125" style="24" bestFit="1" customWidth="1"/>
    <col min="9221" max="9221" width="5.5703125" style="24" customWidth="1"/>
    <col min="9222" max="9222" width="5.42578125" style="24" customWidth="1"/>
    <col min="9223" max="9223" width="5.7109375" style="24" customWidth="1"/>
    <col min="9224" max="9224" width="4.42578125" style="24" customWidth="1"/>
    <col min="9225" max="9225" width="5.85546875" style="24" customWidth="1"/>
    <col min="9226" max="9227" width="4.28515625" style="24" customWidth="1"/>
    <col min="9228" max="9228" width="4.140625" style="24" customWidth="1"/>
    <col min="9229" max="9229" width="4.5703125" style="24" customWidth="1"/>
    <col min="9230" max="9230" width="4.42578125" style="24" customWidth="1"/>
    <col min="9231" max="9231" width="4.28515625" style="24" customWidth="1"/>
    <col min="9232" max="9233" width="4.140625" style="24" customWidth="1"/>
    <col min="9234" max="9285" width="0" style="24" hidden="1" customWidth="1"/>
    <col min="9286" max="9286" width="3.85546875" style="24" customWidth="1"/>
    <col min="9287" max="9287" width="3.7109375" style="24" customWidth="1"/>
    <col min="9288" max="9288" width="6.42578125" style="24" customWidth="1"/>
    <col min="9289" max="9468" width="9.140625" style="24"/>
    <col min="9469" max="9469" width="4.7109375" style="24" customWidth="1"/>
    <col min="9470" max="9470" width="39.42578125" style="24" bestFit="1" customWidth="1"/>
    <col min="9471" max="9471" width="4.5703125" style="24" customWidth="1"/>
    <col min="9472" max="9472" width="6.7109375" style="24" customWidth="1"/>
    <col min="9473" max="9475" width="5.140625" style="24" customWidth="1"/>
    <col min="9476" max="9476" width="5.5703125" style="24" bestFit="1" customWidth="1"/>
    <col min="9477" max="9477" width="5.5703125" style="24" customWidth="1"/>
    <col min="9478" max="9478" width="5.42578125" style="24" customWidth="1"/>
    <col min="9479" max="9479" width="5.7109375" style="24" customWidth="1"/>
    <col min="9480" max="9480" width="4.42578125" style="24" customWidth="1"/>
    <col min="9481" max="9481" width="5.85546875" style="24" customWidth="1"/>
    <col min="9482" max="9483" width="4.28515625" style="24" customWidth="1"/>
    <col min="9484" max="9484" width="4.140625" style="24" customWidth="1"/>
    <col min="9485" max="9485" width="4.5703125" style="24" customWidth="1"/>
    <col min="9486" max="9486" width="4.42578125" style="24" customWidth="1"/>
    <col min="9487" max="9487" width="4.28515625" style="24" customWidth="1"/>
    <col min="9488" max="9489" width="4.140625" style="24" customWidth="1"/>
    <col min="9490" max="9541" width="0" style="24" hidden="1" customWidth="1"/>
    <col min="9542" max="9542" width="3.85546875" style="24" customWidth="1"/>
    <col min="9543" max="9543" width="3.7109375" style="24" customWidth="1"/>
    <col min="9544" max="9544" width="6.42578125" style="24" customWidth="1"/>
    <col min="9545" max="9724" width="9.140625" style="24"/>
    <col min="9725" max="9725" width="4.7109375" style="24" customWidth="1"/>
    <col min="9726" max="9726" width="39.42578125" style="24" bestFit="1" customWidth="1"/>
    <col min="9727" max="9727" width="4.5703125" style="24" customWidth="1"/>
    <col min="9728" max="9728" width="6.7109375" style="24" customWidth="1"/>
    <col min="9729" max="9731" width="5.140625" style="24" customWidth="1"/>
    <col min="9732" max="9732" width="5.5703125" style="24" bestFit="1" customWidth="1"/>
    <col min="9733" max="9733" width="5.5703125" style="24" customWidth="1"/>
    <col min="9734" max="9734" width="5.42578125" style="24" customWidth="1"/>
    <col min="9735" max="9735" width="5.7109375" style="24" customWidth="1"/>
    <col min="9736" max="9736" width="4.42578125" style="24" customWidth="1"/>
    <col min="9737" max="9737" width="5.85546875" style="24" customWidth="1"/>
    <col min="9738" max="9739" width="4.28515625" style="24" customWidth="1"/>
    <col min="9740" max="9740" width="4.140625" style="24" customWidth="1"/>
    <col min="9741" max="9741" width="4.5703125" style="24" customWidth="1"/>
    <col min="9742" max="9742" width="4.42578125" style="24" customWidth="1"/>
    <col min="9743" max="9743" width="4.28515625" style="24" customWidth="1"/>
    <col min="9744" max="9745" width="4.140625" style="24" customWidth="1"/>
    <col min="9746" max="9797" width="0" style="24" hidden="1" customWidth="1"/>
    <col min="9798" max="9798" width="3.85546875" style="24" customWidth="1"/>
    <col min="9799" max="9799" width="3.7109375" style="24" customWidth="1"/>
    <col min="9800" max="9800" width="6.42578125" style="24" customWidth="1"/>
    <col min="9801" max="9980" width="9.140625" style="24"/>
    <col min="9981" max="9981" width="4.7109375" style="24" customWidth="1"/>
    <col min="9982" max="9982" width="39.42578125" style="24" bestFit="1" customWidth="1"/>
    <col min="9983" max="9983" width="4.5703125" style="24" customWidth="1"/>
    <col min="9984" max="9984" width="6.7109375" style="24" customWidth="1"/>
    <col min="9985" max="9987" width="5.140625" style="24" customWidth="1"/>
    <col min="9988" max="9988" width="5.5703125" style="24" bestFit="1" customWidth="1"/>
    <col min="9989" max="9989" width="5.5703125" style="24" customWidth="1"/>
    <col min="9990" max="9990" width="5.42578125" style="24" customWidth="1"/>
    <col min="9991" max="9991" width="5.7109375" style="24" customWidth="1"/>
    <col min="9992" max="9992" width="4.42578125" style="24" customWidth="1"/>
    <col min="9993" max="9993" width="5.85546875" style="24" customWidth="1"/>
    <col min="9994" max="9995" width="4.28515625" style="24" customWidth="1"/>
    <col min="9996" max="9996" width="4.140625" style="24" customWidth="1"/>
    <col min="9997" max="9997" width="4.5703125" style="24" customWidth="1"/>
    <col min="9998" max="9998" width="4.42578125" style="24" customWidth="1"/>
    <col min="9999" max="9999" width="4.28515625" style="24" customWidth="1"/>
    <col min="10000" max="10001" width="4.140625" style="24" customWidth="1"/>
    <col min="10002" max="10053" width="0" style="24" hidden="1" customWidth="1"/>
    <col min="10054" max="10054" width="3.85546875" style="24" customWidth="1"/>
    <col min="10055" max="10055" width="3.7109375" style="24" customWidth="1"/>
    <col min="10056" max="10056" width="6.42578125" style="24" customWidth="1"/>
    <col min="10057" max="10236" width="9.140625" style="24"/>
    <col min="10237" max="10237" width="4.7109375" style="24" customWidth="1"/>
    <col min="10238" max="10238" width="39.42578125" style="24" bestFit="1" customWidth="1"/>
    <col min="10239" max="10239" width="4.5703125" style="24" customWidth="1"/>
    <col min="10240" max="10240" width="6.7109375" style="24" customWidth="1"/>
    <col min="10241" max="10243" width="5.140625" style="24" customWidth="1"/>
    <col min="10244" max="10244" width="5.5703125" style="24" bestFit="1" customWidth="1"/>
    <col min="10245" max="10245" width="5.5703125" style="24" customWidth="1"/>
    <col min="10246" max="10246" width="5.42578125" style="24" customWidth="1"/>
    <col min="10247" max="10247" width="5.7109375" style="24" customWidth="1"/>
    <col min="10248" max="10248" width="4.42578125" style="24" customWidth="1"/>
    <col min="10249" max="10249" width="5.85546875" style="24" customWidth="1"/>
    <col min="10250" max="10251" width="4.28515625" style="24" customWidth="1"/>
    <col min="10252" max="10252" width="4.140625" style="24" customWidth="1"/>
    <col min="10253" max="10253" width="4.5703125" style="24" customWidth="1"/>
    <col min="10254" max="10254" width="4.42578125" style="24" customWidth="1"/>
    <col min="10255" max="10255" width="4.28515625" style="24" customWidth="1"/>
    <col min="10256" max="10257" width="4.140625" style="24" customWidth="1"/>
    <col min="10258" max="10309" width="0" style="24" hidden="1" customWidth="1"/>
    <col min="10310" max="10310" width="3.85546875" style="24" customWidth="1"/>
    <col min="10311" max="10311" width="3.7109375" style="24" customWidth="1"/>
    <col min="10312" max="10312" width="6.42578125" style="24" customWidth="1"/>
    <col min="10313" max="10492" width="9.140625" style="24"/>
    <col min="10493" max="10493" width="4.7109375" style="24" customWidth="1"/>
    <col min="10494" max="10494" width="39.42578125" style="24" bestFit="1" customWidth="1"/>
    <col min="10495" max="10495" width="4.5703125" style="24" customWidth="1"/>
    <col min="10496" max="10496" width="6.7109375" style="24" customWidth="1"/>
    <col min="10497" max="10499" width="5.140625" style="24" customWidth="1"/>
    <col min="10500" max="10500" width="5.5703125" style="24" bestFit="1" customWidth="1"/>
    <col min="10501" max="10501" width="5.5703125" style="24" customWidth="1"/>
    <col min="10502" max="10502" width="5.42578125" style="24" customWidth="1"/>
    <col min="10503" max="10503" width="5.7109375" style="24" customWidth="1"/>
    <col min="10504" max="10504" width="4.42578125" style="24" customWidth="1"/>
    <col min="10505" max="10505" width="5.85546875" style="24" customWidth="1"/>
    <col min="10506" max="10507" width="4.28515625" style="24" customWidth="1"/>
    <col min="10508" max="10508" width="4.140625" style="24" customWidth="1"/>
    <col min="10509" max="10509" width="4.5703125" style="24" customWidth="1"/>
    <col min="10510" max="10510" width="4.42578125" style="24" customWidth="1"/>
    <col min="10511" max="10511" width="4.28515625" style="24" customWidth="1"/>
    <col min="10512" max="10513" width="4.140625" style="24" customWidth="1"/>
    <col min="10514" max="10565" width="0" style="24" hidden="1" customWidth="1"/>
    <col min="10566" max="10566" width="3.85546875" style="24" customWidth="1"/>
    <col min="10567" max="10567" width="3.7109375" style="24" customWidth="1"/>
    <col min="10568" max="10568" width="6.42578125" style="24" customWidth="1"/>
    <col min="10569" max="10748" width="9.140625" style="24"/>
    <col min="10749" max="10749" width="4.7109375" style="24" customWidth="1"/>
    <col min="10750" max="10750" width="39.42578125" style="24" bestFit="1" customWidth="1"/>
    <col min="10751" max="10751" width="4.5703125" style="24" customWidth="1"/>
    <col min="10752" max="10752" width="6.7109375" style="24" customWidth="1"/>
    <col min="10753" max="10755" width="5.140625" style="24" customWidth="1"/>
    <col min="10756" max="10756" width="5.5703125" style="24" bestFit="1" customWidth="1"/>
    <col min="10757" max="10757" width="5.5703125" style="24" customWidth="1"/>
    <col min="10758" max="10758" width="5.42578125" style="24" customWidth="1"/>
    <col min="10759" max="10759" width="5.7109375" style="24" customWidth="1"/>
    <col min="10760" max="10760" width="4.42578125" style="24" customWidth="1"/>
    <col min="10761" max="10761" width="5.85546875" style="24" customWidth="1"/>
    <col min="10762" max="10763" width="4.28515625" style="24" customWidth="1"/>
    <col min="10764" max="10764" width="4.140625" style="24" customWidth="1"/>
    <col min="10765" max="10765" width="4.5703125" style="24" customWidth="1"/>
    <col min="10766" max="10766" width="4.42578125" style="24" customWidth="1"/>
    <col min="10767" max="10767" width="4.28515625" style="24" customWidth="1"/>
    <col min="10768" max="10769" width="4.140625" style="24" customWidth="1"/>
    <col min="10770" max="10821" width="0" style="24" hidden="1" customWidth="1"/>
    <col min="10822" max="10822" width="3.85546875" style="24" customWidth="1"/>
    <col min="10823" max="10823" width="3.7109375" style="24" customWidth="1"/>
    <col min="10824" max="10824" width="6.42578125" style="24" customWidth="1"/>
    <col min="10825" max="11004" width="9.140625" style="24"/>
    <col min="11005" max="11005" width="4.7109375" style="24" customWidth="1"/>
    <col min="11006" max="11006" width="39.42578125" style="24" bestFit="1" customWidth="1"/>
    <col min="11007" max="11007" width="4.5703125" style="24" customWidth="1"/>
    <col min="11008" max="11008" width="6.7109375" style="24" customWidth="1"/>
    <col min="11009" max="11011" width="5.140625" style="24" customWidth="1"/>
    <col min="11012" max="11012" width="5.5703125" style="24" bestFit="1" customWidth="1"/>
    <col min="11013" max="11013" width="5.5703125" style="24" customWidth="1"/>
    <col min="11014" max="11014" width="5.42578125" style="24" customWidth="1"/>
    <col min="11015" max="11015" width="5.7109375" style="24" customWidth="1"/>
    <col min="11016" max="11016" width="4.42578125" style="24" customWidth="1"/>
    <col min="11017" max="11017" width="5.85546875" style="24" customWidth="1"/>
    <col min="11018" max="11019" width="4.28515625" style="24" customWidth="1"/>
    <col min="11020" max="11020" width="4.140625" style="24" customWidth="1"/>
    <col min="11021" max="11021" width="4.5703125" style="24" customWidth="1"/>
    <col min="11022" max="11022" width="4.42578125" style="24" customWidth="1"/>
    <col min="11023" max="11023" width="4.28515625" style="24" customWidth="1"/>
    <col min="11024" max="11025" width="4.140625" style="24" customWidth="1"/>
    <col min="11026" max="11077" width="0" style="24" hidden="1" customWidth="1"/>
    <col min="11078" max="11078" width="3.85546875" style="24" customWidth="1"/>
    <col min="11079" max="11079" width="3.7109375" style="24" customWidth="1"/>
    <col min="11080" max="11080" width="6.42578125" style="24" customWidth="1"/>
    <col min="11081" max="11260" width="9.140625" style="24"/>
    <col min="11261" max="11261" width="4.7109375" style="24" customWidth="1"/>
    <col min="11262" max="11262" width="39.42578125" style="24" bestFit="1" customWidth="1"/>
    <col min="11263" max="11263" width="4.5703125" style="24" customWidth="1"/>
    <col min="11264" max="11264" width="6.7109375" style="24" customWidth="1"/>
    <col min="11265" max="11267" width="5.140625" style="24" customWidth="1"/>
    <col min="11268" max="11268" width="5.5703125" style="24" bestFit="1" customWidth="1"/>
    <col min="11269" max="11269" width="5.5703125" style="24" customWidth="1"/>
    <col min="11270" max="11270" width="5.42578125" style="24" customWidth="1"/>
    <col min="11271" max="11271" width="5.7109375" style="24" customWidth="1"/>
    <col min="11272" max="11272" width="4.42578125" style="24" customWidth="1"/>
    <col min="11273" max="11273" width="5.85546875" style="24" customWidth="1"/>
    <col min="11274" max="11275" width="4.28515625" style="24" customWidth="1"/>
    <col min="11276" max="11276" width="4.140625" style="24" customWidth="1"/>
    <col min="11277" max="11277" width="4.5703125" style="24" customWidth="1"/>
    <col min="11278" max="11278" width="4.42578125" style="24" customWidth="1"/>
    <col min="11279" max="11279" width="4.28515625" style="24" customWidth="1"/>
    <col min="11280" max="11281" width="4.140625" style="24" customWidth="1"/>
    <col min="11282" max="11333" width="0" style="24" hidden="1" customWidth="1"/>
    <col min="11334" max="11334" width="3.85546875" style="24" customWidth="1"/>
    <col min="11335" max="11335" width="3.7109375" style="24" customWidth="1"/>
    <col min="11336" max="11336" width="6.42578125" style="24" customWidth="1"/>
    <col min="11337" max="11516" width="9.140625" style="24"/>
    <col min="11517" max="11517" width="4.7109375" style="24" customWidth="1"/>
    <col min="11518" max="11518" width="39.42578125" style="24" bestFit="1" customWidth="1"/>
    <col min="11519" max="11519" width="4.5703125" style="24" customWidth="1"/>
    <col min="11520" max="11520" width="6.7109375" style="24" customWidth="1"/>
    <col min="11521" max="11523" width="5.140625" style="24" customWidth="1"/>
    <col min="11524" max="11524" width="5.5703125" style="24" bestFit="1" customWidth="1"/>
    <col min="11525" max="11525" width="5.5703125" style="24" customWidth="1"/>
    <col min="11526" max="11526" width="5.42578125" style="24" customWidth="1"/>
    <col min="11527" max="11527" width="5.7109375" style="24" customWidth="1"/>
    <col min="11528" max="11528" width="4.42578125" style="24" customWidth="1"/>
    <col min="11529" max="11529" width="5.85546875" style="24" customWidth="1"/>
    <col min="11530" max="11531" width="4.28515625" style="24" customWidth="1"/>
    <col min="11532" max="11532" width="4.140625" style="24" customWidth="1"/>
    <col min="11533" max="11533" width="4.5703125" style="24" customWidth="1"/>
    <col min="11534" max="11534" width="4.42578125" style="24" customWidth="1"/>
    <col min="11535" max="11535" width="4.28515625" style="24" customWidth="1"/>
    <col min="11536" max="11537" width="4.140625" style="24" customWidth="1"/>
    <col min="11538" max="11589" width="0" style="24" hidden="1" customWidth="1"/>
    <col min="11590" max="11590" width="3.85546875" style="24" customWidth="1"/>
    <col min="11591" max="11591" width="3.7109375" style="24" customWidth="1"/>
    <col min="11592" max="11592" width="6.42578125" style="24" customWidth="1"/>
    <col min="11593" max="11772" width="9.140625" style="24"/>
    <col min="11773" max="11773" width="4.7109375" style="24" customWidth="1"/>
    <col min="11774" max="11774" width="39.42578125" style="24" bestFit="1" customWidth="1"/>
    <col min="11775" max="11775" width="4.5703125" style="24" customWidth="1"/>
    <col min="11776" max="11776" width="6.7109375" style="24" customWidth="1"/>
    <col min="11777" max="11779" width="5.140625" style="24" customWidth="1"/>
    <col min="11780" max="11780" width="5.5703125" style="24" bestFit="1" customWidth="1"/>
    <col min="11781" max="11781" width="5.5703125" style="24" customWidth="1"/>
    <col min="11782" max="11782" width="5.42578125" style="24" customWidth="1"/>
    <col min="11783" max="11783" width="5.7109375" style="24" customWidth="1"/>
    <col min="11784" max="11784" width="4.42578125" style="24" customWidth="1"/>
    <col min="11785" max="11785" width="5.85546875" style="24" customWidth="1"/>
    <col min="11786" max="11787" width="4.28515625" style="24" customWidth="1"/>
    <col min="11788" max="11788" width="4.140625" style="24" customWidth="1"/>
    <col min="11789" max="11789" width="4.5703125" style="24" customWidth="1"/>
    <col min="11790" max="11790" width="4.42578125" style="24" customWidth="1"/>
    <col min="11791" max="11791" width="4.28515625" style="24" customWidth="1"/>
    <col min="11792" max="11793" width="4.140625" style="24" customWidth="1"/>
    <col min="11794" max="11845" width="0" style="24" hidden="1" customWidth="1"/>
    <col min="11846" max="11846" width="3.85546875" style="24" customWidth="1"/>
    <col min="11847" max="11847" width="3.7109375" style="24" customWidth="1"/>
    <col min="11848" max="11848" width="6.42578125" style="24" customWidth="1"/>
    <col min="11849" max="12028" width="9.140625" style="24"/>
    <col min="12029" max="12029" width="4.7109375" style="24" customWidth="1"/>
    <col min="12030" max="12030" width="39.42578125" style="24" bestFit="1" customWidth="1"/>
    <col min="12031" max="12031" width="4.5703125" style="24" customWidth="1"/>
    <col min="12032" max="12032" width="6.7109375" style="24" customWidth="1"/>
    <col min="12033" max="12035" width="5.140625" style="24" customWidth="1"/>
    <col min="12036" max="12036" width="5.5703125" style="24" bestFit="1" customWidth="1"/>
    <col min="12037" max="12037" width="5.5703125" style="24" customWidth="1"/>
    <col min="12038" max="12038" width="5.42578125" style="24" customWidth="1"/>
    <col min="12039" max="12039" width="5.7109375" style="24" customWidth="1"/>
    <col min="12040" max="12040" width="4.42578125" style="24" customWidth="1"/>
    <col min="12041" max="12041" width="5.85546875" style="24" customWidth="1"/>
    <col min="12042" max="12043" width="4.28515625" style="24" customWidth="1"/>
    <col min="12044" max="12044" width="4.140625" style="24" customWidth="1"/>
    <col min="12045" max="12045" width="4.5703125" style="24" customWidth="1"/>
    <col min="12046" max="12046" width="4.42578125" style="24" customWidth="1"/>
    <col min="12047" max="12047" width="4.28515625" style="24" customWidth="1"/>
    <col min="12048" max="12049" width="4.140625" style="24" customWidth="1"/>
    <col min="12050" max="12101" width="0" style="24" hidden="1" customWidth="1"/>
    <col min="12102" max="12102" width="3.85546875" style="24" customWidth="1"/>
    <col min="12103" max="12103" width="3.7109375" style="24" customWidth="1"/>
    <col min="12104" max="12104" width="6.42578125" style="24" customWidth="1"/>
    <col min="12105" max="12284" width="9.140625" style="24"/>
    <col min="12285" max="12285" width="4.7109375" style="24" customWidth="1"/>
    <col min="12286" max="12286" width="39.42578125" style="24" bestFit="1" customWidth="1"/>
    <col min="12287" max="12287" width="4.5703125" style="24" customWidth="1"/>
    <col min="12288" max="12288" width="6.7109375" style="24" customWidth="1"/>
    <col min="12289" max="12291" width="5.140625" style="24" customWidth="1"/>
    <col min="12292" max="12292" width="5.5703125" style="24" bestFit="1" customWidth="1"/>
    <col min="12293" max="12293" width="5.5703125" style="24" customWidth="1"/>
    <col min="12294" max="12294" width="5.42578125" style="24" customWidth="1"/>
    <col min="12295" max="12295" width="5.7109375" style="24" customWidth="1"/>
    <col min="12296" max="12296" width="4.42578125" style="24" customWidth="1"/>
    <col min="12297" max="12297" width="5.85546875" style="24" customWidth="1"/>
    <col min="12298" max="12299" width="4.28515625" style="24" customWidth="1"/>
    <col min="12300" max="12300" width="4.140625" style="24" customWidth="1"/>
    <col min="12301" max="12301" width="4.5703125" style="24" customWidth="1"/>
    <col min="12302" max="12302" width="4.42578125" style="24" customWidth="1"/>
    <col min="12303" max="12303" width="4.28515625" style="24" customWidth="1"/>
    <col min="12304" max="12305" width="4.140625" style="24" customWidth="1"/>
    <col min="12306" max="12357" width="0" style="24" hidden="1" customWidth="1"/>
    <col min="12358" max="12358" width="3.85546875" style="24" customWidth="1"/>
    <col min="12359" max="12359" width="3.7109375" style="24" customWidth="1"/>
    <col min="12360" max="12360" width="6.42578125" style="24" customWidth="1"/>
    <col min="12361" max="12540" width="9.140625" style="24"/>
    <col min="12541" max="12541" width="4.7109375" style="24" customWidth="1"/>
    <col min="12542" max="12542" width="39.42578125" style="24" bestFit="1" customWidth="1"/>
    <col min="12543" max="12543" width="4.5703125" style="24" customWidth="1"/>
    <col min="12544" max="12544" width="6.7109375" style="24" customWidth="1"/>
    <col min="12545" max="12547" width="5.140625" style="24" customWidth="1"/>
    <col min="12548" max="12548" width="5.5703125" style="24" bestFit="1" customWidth="1"/>
    <col min="12549" max="12549" width="5.5703125" style="24" customWidth="1"/>
    <col min="12550" max="12550" width="5.42578125" style="24" customWidth="1"/>
    <col min="12551" max="12551" width="5.7109375" style="24" customWidth="1"/>
    <col min="12552" max="12552" width="4.42578125" style="24" customWidth="1"/>
    <col min="12553" max="12553" width="5.85546875" style="24" customWidth="1"/>
    <col min="12554" max="12555" width="4.28515625" style="24" customWidth="1"/>
    <col min="12556" max="12556" width="4.140625" style="24" customWidth="1"/>
    <col min="12557" max="12557" width="4.5703125" style="24" customWidth="1"/>
    <col min="12558" max="12558" width="4.42578125" style="24" customWidth="1"/>
    <col min="12559" max="12559" width="4.28515625" style="24" customWidth="1"/>
    <col min="12560" max="12561" width="4.140625" style="24" customWidth="1"/>
    <col min="12562" max="12613" width="0" style="24" hidden="1" customWidth="1"/>
    <col min="12614" max="12614" width="3.85546875" style="24" customWidth="1"/>
    <col min="12615" max="12615" width="3.7109375" style="24" customWidth="1"/>
    <col min="12616" max="12616" width="6.42578125" style="24" customWidth="1"/>
    <col min="12617" max="12796" width="9.140625" style="24"/>
    <col min="12797" max="12797" width="4.7109375" style="24" customWidth="1"/>
    <col min="12798" max="12798" width="39.42578125" style="24" bestFit="1" customWidth="1"/>
    <col min="12799" max="12799" width="4.5703125" style="24" customWidth="1"/>
    <col min="12800" max="12800" width="6.7109375" style="24" customWidth="1"/>
    <col min="12801" max="12803" width="5.140625" style="24" customWidth="1"/>
    <col min="12804" max="12804" width="5.5703125" style="24" bestFit="1" customWidth="1"/>
    <col min="12805" max="12805" width="5.5703125" style="24" customWidth="1"/>
    <col min="12806" max="12806" width="5.42578125" style="24" customWidth="1"/>
    <col min="12807" max="12807" width="5.7109375" style="24" customWidth="1"/>
    <col min="12808" max="12808" width="4.42578125" style="24" customWidth="1"/>
    <col min="12809" max="12809" width="5.85546875" style="24" customWidth="1"/>
    <col min="12810" max="12811" width="4.28515625" style="24" customWidth="1"/>
    <col min="12812" max="12812" width="4.140625" style="24" customWidth="1"/>
    <col min="12813" max="12813" width="4.5703125" style="24" customWidth="1"/>
    <col min="12814" max="12814" width="4.42578125" style="24" customWidth="1"/>
    <col min="12815" max="12815" width="4.28515625" style="24" customWidth="1"/>
    <col min="12816" max="12817" width="4.140625" style="24" customWidth="1"/>
    <col min="12818" max="12869" width="0" style="24" hidden="1" customWidth="1"/>
    <col min="12870" max="12870" width="3.85546875" style="24" customWidth="1"/>
    <col min="12871" max="12871" width="3.7109375" style="24" customWidth="1"/>
    <col min="12872" max="12872" width="6.42578125" style="24" customWidth="1"/>
    <col min="12873" max="13052" width="9.140625" style="24"/>
    <col min="13053" max="13053" width="4.7109375" style="24" customWidth="1"/>
    <col min="13054" max="13054" width="39.42578125" style="24" bestFit="1" customWidth="1"/>
    <col min="13055" max="13055" width="4.5703125" style="24" customWidth="1"/>
    <col min="13056" max="13056" width="6.7109375" style="24" customWidth="1"/>
    <col min="13057" max="13059" width="5.140625" style="24" customWidth="1"/>
    <col min="13060" max="13060" width="5.5703125" style="24" bestFit="1" customWidth="1"/>
    <col min="13061" max="13061" width="5.5703125" style="24" customWidth="1"/>
    <col min="13062" max="13062" width="5.42578125" style="24" customWidth="1"/>
    <col min="13063" max="13063" width="5.7109375" style="24" customWidth="1"/>
    <col min="13064" max="13064" width="4.42578125" style="24" customWidth="1"/>
    <col min="13065" max="13065" width="5.85546875" style="24" customWidth="1"/>
    <col min="13066" max="13067" width="4.28515625" style="24" customWidth="1"/>
    <col min="13068" max="13068" width="4.140625" style="24" customWidth="1"/>
    <col min="13069" max="13069" width="4.5703125" style="24" customWidth="1"/>
    <col min="13070" max="13070" width="4.42578125" style="24" customWidth="1"/>
    <col min="13071" max="13071" width="4.28515625" style="24" customWidth="1"/>
    <col min="13072" max="13073" width="4.140625" style="24" customWidth="1"/>
    <col min="13074" max="13125" width="0" style="24" hidden="1" customWidth="1"/>
    <col min="13126" max="13126" width="3.85546875" style="24" customWidth="1"/>
    <col min="13127" max="13127" width="3.7109375" style="24" customWidth="1"/>
    <col min="13128" max="13128" width="6.42578125" style="24" customWidth="1"/>
    <col min="13129" max="13308" width="9.140625" style="24"/>
    <col min="13309" max="13309" width="4.7109375" style="24" customWidth="1"/>
    <col min="13310" max="13310" width="39.42578125" style="24" bestFit="1" customWidth="1"/>
    <col min="13311" max="13311" width="4.5703125" style="24" customWidth="1"/>
    <col min="13312" max="13312" width="6.7109375" style="24" customWidth="1"/>
    <col min="13313" max="13315" width="5.140625" style="24" customWidth="1"/>
    <col min="13316" max="13316" width="5.5703125" style="24" bestFit="1" customWidth="1"/>
    <col min="13317" max="13317" width="5.5703125" style="24" customWidth="1"/>
    <col min="13318" max="13318" width="5.42578125" style="24" customWidth="1"/>
    <col min="13319" max="13319" width="5.7109375" style="24" customWidth="1"/>
    <col min="13320" max="13320" width="4.42578125" style="24" customWidth="1"/>
    <col min="13321" max="13321" width="5.85546875" style="24" customWidth="1"/>
    <col min="13322" max="13323" width="4.28515625" style="24" customWidth="1"/>
    <col min="13324" max="13324" width="4.140625" style="24" customWidth="1"/>
    <col min="13325" max="13325" width="4.5703125" style="24" customWidth="1"/>
    <col min="13326" max="13326" width="4.42578125" style="24" customWidth="1"/>
    <col min="13327" max="13327" width="4.28515625" style="24" customWidth="1"/>
    <col min="13328" max="13329" width="4.140625" style="24" customWidth="1"/>
    <col min="13330" max="13381" width="0" style="24" hidden="1" customWidth="1"/>
    <col min="13382" max="13382" width="3.85546875" style="24" customWidth="1"/>
    <col min="13383" max="13383" width="3.7109375" style="24" customWidth="1"/>
    <col min="13384" max="13384" width="6.42578125" style="24" customWidth="1"/>
    <col min="13385" max="13564" width="9.140625" style="24"/>
    <col min="13565" max="13565" width="4.7109375" style="24" customWidth="1"/>
    <col min="13566" max="13566" width="39.42578125" style="24" bestFit="1" customWidth="1"/>
    <col min="13567" max="13567" width="4.5703125" style="24" customWidth="1"/>
    <col min="13568" max="13568" width="6.7109375" style="24" customWidth="1"/>
    <col min="13569" max="13571" width="5.140625" style="24" customWidth="1"/>
    <col min="13572" max="13572" width="5.5703125" style="24" bestFit="1" customWidth="1"/>
    <col min="13573" max="13573" width="5.5703125" style="24" customWidth="1"/>
    <col min="13574" max="13574" width="5.42578125" style="24" customWidth="1"/>
    <col min="13575" max="13575" width="5.7109375" style="24" customWidth="1"/>
    <col min="13576" max="13576" width="4.42578125" style="24" customWidth="1"/>
    <col min="13577" max="13577" width="5.85546875" style="24" customWidth="1"/>
    <col min="13578" max="13579" width="4.28515625" style="24" customWidth="1"/>
    <col min="13580" max="13580" width="4.140625" style="24" customWidth="1"/>
    <col min="13581" max="13581" width="4.5703125" style="24" customWidth="1"/>
    <col min="13582" max="13582" width="4.42578125" style="24" customWidth="1"/>
    <col min="13583" max="13583" width="4.28515625" style="24" customWidth="1"/>
    <col min="13584" max="13585" width="4.140625" style="24" customWidth="1"/>
    <col min="13586" max="13637" width="0" style="24" hidden="1" customWidth="1"/>
    <col min="13638" max="13638" width="3.85546875" style="24" customWidth="1"/>
    <col min="13639" max="13639" width="3.7109375" style="24" customWidth="1"/>
    <col min="13640" max="13640" width="6.42578125" style="24" customWidth="1"/>
    <col min="13641" max="13820" width="9.140625" style="24"/>
    <col min="13821" max="13821" width="4.7109375" style="24" customWidth="1"/>
    <col min="13822" max="13822" width="39.42578125" style="24" bestFit="1" customWidth="1"/>
    <col min="13823" max="13823" width="4.5703125" style="24" customWidth="1"/>
    <col min="13824" max="13824" width="6.7109375" style="24" customWidth="1"/>
    <col min="13825" max="13827" width="5.140625" style="24" customWidth="1"/>
    <col min="13828" max="13828" width="5.5703125" style="24" bestFit="1" customWidth="1"/>
    <col min="13829" max="13829" width="5.5703125" style="24" customWidth="1"/>
    <col min="13830" max="13830" width="5.42578125" style="24" customWidth="1"/>
    <col min="13831" max="13831" width="5.7109375" style="24" customWidth="1"/>
    <col min="13832" max="13832" width="4.42578125" style="24" customWidth="1"/>
    <col min="13833" max="13833" width="5.85546875" style="24" customWidth="1"/>
    <col min="13834" max="13835" width="4.28515625" style="24" customWidth="1"/>
    <col min="13836" max="13836" width="4.140625" style="24" customWidth="1"/>
    <col min="13837" max="13837" width="4.5703125" style="24" customWidth="1"/>
    <col min="13838" max="13838" width="4.42578125" style="24" customWidth="1"/>
    <col min="13839" max="13839" width="4.28515625" style="24" customWidth="1"/>
    <col min="13840" max="13841" width="4.140625" style="24" customWidth="1"/>
    <col min="13842" max="13893" width="0" style="24" hidden="1" customWidth="1"/>
    <col min="13894" max="13894" width="3.85546875" style="24" customWidth="1"/>
    <col min="13895" max="13895" width="3.7109375" style="24" customWidth="1"/>
    <col min="13896" max="13896" width="6.42578125" style="24" customWidth="1"/>
    <col min="13897" max="14076" width="9.140625" style="24"/>
    <col min="14077" max="14077" width="4.7109375" style="24" customWidth="1"/>
    <col min="14078" max="14078" width="39.42578125" style="24" bestFit="1" customWidth="1"/>
    <col min="14079" max="14079" width="4.5703125" style="24" customWidth="1"/>
    <col min="14080" max="14080" width="6.7109375" style="24" customWidth="1"/>
    <col min="14081" max="14083" width="5.140625" style="24" customWidth="1"/>
    <col min="14084" max="14084" width="5.5703125" style="24" bestFit="1" customWidth="1"/>
    <col min="14085" max="14085" width="5.5703125" style="24" customWidth="1"/>
    <col min="14086" max="14086" width="5.42578125" style="24" customWidth="1"/>
    <col min="14087" max="14087" width="5.7109375" style="24" customWidth="1"/>
    <col min="14088" max="14088" width="4.42578125" style="24" customWidth="1"/>
    <col min="14089" max="14089" width="5.85546875" style="24" customWidth="1"/>
    <col min="14090" max="14091" width="4.28515625" style="24" customWidth="1"/>
    <col min="14092" max="14092" width="4.140625" style="24" customWidth="1"/>
    <col min="14093" max="14093" width="4.5703125" style="24" customWidth="1"/>
    <col min="14094" max="14094" width="4.42578125" style="24" customWidth="1"/>
    <col min="14095" max="14095" width="4.28515625" style="24" customWidth="1"/>
    <col min="14096" max="14097" width="4.140625" style="24" customWidth="1"/>
    <col min="14098" max="14149" width="0" style="24" hidden="1" customWidth="1"/>
    <col min="14150" max="14150" width="3.85546875" style="24" customWidth="1"/>
    <col min="14151" max="14151" width="3.7109375" style="24" customWidth="1"/>
    <col min="14152" max="14152" width="6.42578125" style="24" customWidth="1"/>
    <col min="14153" max="14332" width="9.140625" style="24"/>
    <col min="14333" max="14333" width="4.7109375" style="24" customWidth="1"/>
    <col min="14334" max="14334" width="39.42578125" style="24" bestFit="1" customWidth="1"/>
    <col min="14335" max="14335" width="4.5703125" style="24" customWidth="1"/>
    <col min="14336" max="14336" width="6.7109375" style="24" customWidth="1"/>
    <col min="14337" max="14339" width="5.140625" style="24" customWidth="1"/>
    <col min="14340" max="14340" width="5.5703125" style="24" bestFit="1" customWidth="1"/>
    <col min="14341" max="14341" width="5.5703125" style="24" customWidth="1"/>
    <col min="14342" max="14342" width="5.42578125" style="24" customWidth="1"/>
    <col min="14343" max="14343" width="5.7109375" style="24" customWidth="1"/>
    <col min="14344" max="14344" width="4.42578125" style="24" customWidth="1"/>
    <col min="14345" max="14345" width="5.85546875" style="24" customWidth="1"/>
    <col min="14346" max="14347" width="4.28515625" style="24" customWidth="1"/>
    <col min="14348" max="14348" width="4.140625" style="24" customWidth="1"/>
    <col min="14349" max="14349" width="4.5703125" style="24" customWidth="1"/>
    <col min="14350" max="14350" width="4.42578125" style="24" customWidth="1"/>
    <col min="14351" max="14351" width="4.28515625" style="24" customWidth="1"/>
    <col min="14352" max="14353" width="4.140625" style="24" customWidth="1"/>
    <col min="14354" max="14405" width="0" style="24" hidden="1" customWidth="1"/>
    <col min="14406" max="14406" width="3.85546875" style="24" customWidth="1"/>
    <col min="14407" max="14407" width="3.7109375" style="24" customWidth="1"/>
    <col min="14408" max="14408" width="6.42578125" style="24" customWidth="1"/>
    <col min="14409" max="14588" width="9.140625" style="24"/>
    <col min="14589" max="14589" width="4.7109375" style="24" customWidth="1"/>
    <col min="14590" max="14590" width="39.42578125" style="24" bestFit="1" customWidth="1"/>
    <col min="14591" max="14591" width="4.5703125" style="24" customWidth="1"/>
    <col min="14592" max="14592" width="6.7109375" style="24" customWidth="1"/>
    <col min="14593" max="14595" width="5.140625" style="24" customWidth="1"/>
    <col min="14596" max="14596" width="5.5703125" style="24" bestFit="1" customWidth="1"/>
    <col min="14597" max="14597" width="5.5703125" style="24" customWidth="1"/>
    <col min="14598" max="14598" width="5.42578125" style="24" customWidth="1"/>
    <col min="14599" max="14599" width="5.7109375" style="24" customWidth="1"/>
    <col min="14600" max="14600" width="4.42578125" style="24" customWidth="1"/>
    <col min="14601" max="14601" width="5.85546875" style="24" customWidth="1"/>
    <col min="14602" max="14603" width="4.28515625" style="24" customWidth="1"/>
    <col min="14604" max="14604" width="4.140625" style="24" customWidth="1"/>
    <col min="14605" max="14605" width="4.5703125" style="24" customWidth="1"/>
    <col min="14606" max="14606" width="4.42578125" style="24" customWidth="1"/>
    <col min="14607" max="14607" width="4.28515625" style="24" customWidth="1"/>
    <col min="14608" max="14609" width="4.140625" style="24" customWidth="1"/>
    <col min="14610" max="14661" width="0" style="24" hidden="1" customWidth="1"/>
    <col min="14662" max="14662" width="3.85546875" style="24" customWidth="1"/>
    <col min="14663" max="14663" width="3.7109375" style="24" customWidth="1"/>
    <col min="14664" max="14664" width="6.42578125" style="24" customWidth="1"/>
    <col min="14665" max="14844" width="9.140625" style="24"/>
    <col min="14845" max="14845" width="4.7109375" style="24" customWidth="1"/>
    <col min="14846" max="14846" width="39.42578125" style="24" bestFit="1" customWidth="1"/>
    <col min="14847" max="14847" width="4.5703125" style="24" customWidth="1"/>
    <col min="14848" max="14848" width="6.7109375" style="24" customWidth="1"/>
    <col min="14849" max="14851" width="5.140625" style="24" customWidth="1"/>
    <col min="14852" max="14852" width="5.5703125" style="24" bestFit="1" customWidth="1"/>
    <col min="14853" max="14853" width="5.5703125" style="24" customWidth="1"/>
    <col min="14854" max="14854" width="5.42578125" style="24" customWidth="1"/>
    <col min="14855" max="14855" width="5.7109375" style="24" customWidth="1"/>
    <col min="14856" max="14856" width="4.42578125" style="24" customWidth="1"/>
    <col min="14857" max="14857" width="5.85546875" style="24" customWidth="1"/>
    <col min="14858" max="14859" width="4.28515625" style="24" customWidth="1"/>
    <col min="14860" max="14860" width="4.140625" style="24" customWidth="1"/>
    <col min="14861" max="14861" width="4.5703125" style="24" customWidth="1"/>
    <col min="14862" max="14862" width="4.42578125" style="24" customWidth="1"/>
    <col min="14863" max="14863" width="4.28515625" style="24" customWidth="1"/>
    <col min="14864" max="14865" width="4.140625" style="24" customWidth="1"/>
    <col min="14866" max="14917" width="0" style="24" hidden="1" customWidth="1"/>
    <col min="14918" max="14918" width="3.85546875" style="24" customWidth="1"/>
    <col min="14919" max="14919" width="3.7109375" style="24" customWidth="1"/>
    <col min="14920" max="14920" width="6.42578125" style="24" customWidth="1"/>
    <col min="14921" max="15100" width="9.140625" style="24"/>
    <col min="15101" max="15101" width="4.7109375" style="24" customWidth="1"/>
    <col min="15102" max="15102" width="39.42578125" style="24" bestFit="1" customWidth="1"/>
    <col min="15103" max="15103" width="4.5703125" style="24" customWidth="1"/>
    <col min="15104" max="15104" width="6.7109375" style="24" customWidth="1"/>
    <col min="15105" max="15107" width="5.140625" style="24" customWidth="1"/>
    <col min="15108" max="15108" width="5.5703125" style="24" bestFit="1" customWidth="1"/>
    <col min="15109" max="15109" width="5.5703125" style="24" customWidth="1"/>
    <col min="15110" max="15110" width="5.42578125" style="24" customWidth="1"/>
    <col min="15111" max="15111" width="5.7109375" style="24" customWidth="1"/>
    <col min="15112" max="15112" width="4.42578125" style="24" customWidth="1"/>
    <col min="15113" max="15113" width="5.85546875" style="24" customWidth="1"/>
    <col min="15114" max="15115" width="4.28515625" style="24" customWidth="1"/>
    <col min="15116" max="15116" width="4.140625" style="24" customWidth="1"/>
    <col min="15117" max="15117" width="4.5703125" style="24" customWidth="1"/>
    <col min="15118" max="15118" width="4.42578125" style="24" customWidth="1"/>
    <col min="15119" max="15119" width="4.28515625" style="24" customWidth="1"/>
    <col min="15120" max="15121" width="4.140625" style="24" customWidth="1"/>
    <col min="15122" max="15173" width="0" style="24" hidden="1" customWidth="1"/>
    <col min="15174" max="15174" width="3.85546875" style="24" customWidth="1"/>
    <col min="15175" max="15175" width="3.7109375" style="24" customWidth="1"/>
    <col min="15176" max="15176" width="6.42578125" style="24" customWidth="1"/>
    <col min="15177" max="15356" width="9.140625" style="24"/>
    <col min="15357" max="15357" width="4.7109375" style="24" customWidth="1"/>
    <col min="15358" max="15358" width="39.42578125" style="24" bestFit="1" customWidth="1"/>
    <col min="15359" max="15359" width="4.5703125" style="24" customWidth="1"/>
    <col min="15360" max="15360" width="6.7109375" style="24" customWidth="1"/>
    <col min="15361" max="15363" width="5.140625" style="24" customWidth="1"/>
    <col min="15364" max="15364" width="5.5703125" style="24" bestFit="1" customWidth="1"/>
    <col min="15365" max="15365" width="5.5703125" style="24" customWidth="1"/>
    <col min="15366" max="15366" width="5.42578125" style="24" customWidth="1"/>
    <col min="15367" max="15367" width="5.7109375" style="24" customWidth="1"/>
    <col min="15368" max="15368" width="4.42578125" style="24" customWidth="1"/>
    <col min="15369" max="15369" width="5.85546875" style="24" customWidth="1"/>
    <col min="15370" max="15371" width="4.28515625" style="24" customWidth="1"/>
    <col min="15372" max="15372" width="4.140625" style="24" customWidth="1"/>
    <col min="15373" max="15373" width="4.5703125" style="24" customWidth="1"/>
    <col min="15374" max="15374" width="4.42578125" style="24" customWidth="1"/>
    <col min="15375" max="15375" width="4.28515625" style="24" customWidth="1"/>
    <col min="15376" max="15377" width="4.140625" style="24" customWidth="1"/>
    <col min="15378" max="15429" width="0" style="24" hidden="1" customWidth="1"/>
    <col min="15430" max="15430" width="3.85546875" style="24" customWidth="1"/>
    <col min="15431" max="15431" width="3.7109375" style="24" customWidth="1"/>
    <col min="15432" max="15432" width="6.42578125" style="24" customWidth="1"/>
    <col min="15433" max="15612" width="9.140625" style="24"/>
    <col min="15613" max="15613" width="4.7109375" style="24" customWidth="1"/>
    <col min="15614" max="15614" width="39.42578125" style="24" bestFit="1" customWidth="1"/>
    <col min="15615" max="15615" width="4.5703125" style="24" customWidth="1"/>
    <col min="15616" max="15616" width="6.7109375" style="24" customWidth="1"/>
    <col min="15617" max="15619" width="5.140625" style="24" customWidth="1"/>
    <col min="15620" max="15620" width="5.5703125" style="24" bestFit="1" customWidth="1"/>
    <col min="15621" max="15621" width="5.5703125" style="24" customWidth="1"/>
    <col min="15622" max="15622" width="5.42578125" style="24" customWidth="1"/>
    <col min="15623" max="15623" width="5.7109375" style="24" customWidth="1"/>
    <col min="15624" max="15624" width="4.42578125" style="24" customWidth="1"/>
    <col min="15625" max="15625" width="5.85546875" style="24" customWidth="1"/>
    <col min="15626" max="15627" width="4.28515625" style="24" customWidth="1"/>
    <col min="15628" max="15628" width="4.140625" style="24" customWidth="1"/>
    <col min="15629" max="15629" width="4.5703125" style="24" customWidth="1"/>
    <col min="15630" max="15630" width="4.42578125" style="24" customWidth="1"/>
    <col min="15631" max="15631" width="4.28515625" style="24" customWidth="1"/>
    <col min="15632" max="15633" width="4.140625" style="24" customWidth="1"/>
    <col min="15634" max="15685" width="0" style="24" hidden="1" customWidth="1"/>
    <col min="15686" max="15686" width="3.85546875" style="24" customWidth="1"/>
    <col min="15687" max="15687" width="3.7109375" style="24" customWidth="1"/>
    <col min="15688" max="15688" width="6.42578125" style="24" customWidth="1"/>
    <col min="15689" max="15868" width="9.140625" style="24"/>
    <col min="15869" max="15869" width="4.7109375" style="24" customWidth="1"/>
    <col min="15870" max="15870" width="39.42578125" style="24" bestFit="1" customWidth="1"/>
    <col min="15871" max="15871" width="4.5703125" style="24" customWidth="1"/>
    <col min="15872" max="15872" width="6.7109375" style="24" customWidth="1"/>
    <col min="15873" max="15875" width="5.140625" style="24" customWidth="1"/>
    <col min="15876" max="15876" width="5.5703125" style="24" bestFit="1" customWidth="1"/>
    <col min="15877" max="15877" width="5.5703125" style="24" customWidth="1"/>
    <col min="15878" max="15878" width="5.42578125" style="24" customWidth="1"/>
    <col min="15879" max="15879" width="5.7109375" style="24" customWidth="1"/>
    <col min="15880" max="15880" width="4.42578125" style="24" customWidth="1"/>
    <col min="15881" max="15881" width="5.85546875" style="24" customWidth="1"/>
    <col min="15882" max="15883" width="4.28515625" style="24" customWidth="1"/>
    <col min="15884" max="15884" width="4.140625" style="24" customWidth="1"/>
    <col min="15885" max="15885" width="4.5703125" style="24" customWidth="1"/>
    <col min="15886" max="15886" width="4.42578125" style="24" customWidth="1"/>
    <col min="15887" max="15887" width="4.28515625" style="24" customWidth="1"/>
    <col min="15888" max="15889" width="4.140625" style="24" customWidth="1"/>
    <col min="15890" max="15941" width="0" style="24" hidden="1" customWidth="1"/>
    <col min="15942" max="15942" width="3.85546875" style="24" customWidth="1"/>
    <col min="15943" max="15943" width="3.7109375" style="24" customWidth="1"/>
    <col min="15944" max="15944" width="6.42578125" style="24" customWidth="1"/>
    <col min="15945" max="16124" width="9.140625" style="24"/>
    <col min="16125" max="16125" width="4.7109375" style="24" customWidth="1"/>
    <col min="16126" max="16126" width="39.42578125" style="24" bestFit="1" customWidth="1"/>
    <col min="16127" max="16127" width="4.5703125" style="24" customWidth="1"/>
    <col min="16128" max="16128" width="6.7109375" style="24" customWidth="1"/>
    <col min="16129" max="16131" width="5.140625" style="24" customWidth="1"/>
    <col min="16132" max="16132" width="5.5703125" style="24" bestFit="1" customWidth="1"/>
    <col min="16133" max="16133" width="5.5703125" style="24" customWidth="1"/>
    <col min="16134" max="16134" width="5.42578125" style="24" customWidth="1"/>
    <col min="16135" max="16135" width="5.7109375" style="24" customWidth="1"/>
    <col min="16136" max="16136" width="4.42578125" style="24" customWidth="1"/>
    <col min="16137" max="16137" width="5.85546875" style="24" customWidth="1"/>
    <col min="16138" max="16139" width="4.28515625" style="24" customWidth="1"/>
    <col min="16140" max="16140" width="4.140625" style="24" customWidth="1"/>
    <col min="16141" max="16141" width="4.5703125" style="24" customWidth="1"/>
    <col min="16142" max="16142" width="4.42578125" style="24" customWidth="1"/>
    <col min="16143" max="16143" width="4.28515625" style="24" customWidth="1"/>
    <col min="16144" max="16145" width="4.140625" style="24" customWidth="1"/>
    <col min="16146" max="16197" width="0" style="24" hidden="1" customWidth="1"/>
    <col min="16198" max="16198" width="3.85546875" style="24" customWidth="1"/>
    <col min="16199" max="16199" width="3.7109375" style="24" customWidth="1"/>
    <col min="16200" max="16200" width="6.42578125" style="24" customWidth="1"/>
    <col min="16201" max="16384" width="9.140625" style="24"/>
  </cols>
  <sheetData>
    <row r="1" spans="1:77" x14ac:dyDescent="0.2">
      <c r="A1" s="45"/>
      <c r="B1" s="127" t="s">
        <v>41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335"/>
      <c r="X1" s="335"/>
      <c r="Y1" s="335"/>
      <c r="Z1" s="335"/>
      <c r="AA1" s="335"/>
      <c r="AB1" s="335"/>
      <c r="AC1" s="335"/>
      <c r="AD1" s="335"/>
      <c r="AE1" s="335"/>
      <c r="AF1" s="335"/>
      <c r="AG1" s="335"/>
      <c r="AH1" s="335"/>
      <c r="AI1" s="335"/>
      <c r="AJ1" s="335"/>
      <c r="AK1" s="335"/>
      <c r="AL1" s="335"/>
      <c r="AM1" s="335"/>
      <c r="AN1" s="335"/>
      <c r="AO1" s="335"/>
      <c r="AP1" s="335"/>
      <c r="AQ1" s="335"/>
      <c r="AR1" s="335"/>
      <c r="AS1" s="335"/>
      <c r="AT1" s="335"/>
      <c r="AU1" s="335"/>
      <c r="AV1" s="335"/>
      <c r="AW1" s="335"/>
      <c r="AX1" s="335"/>
      <c r="AY1" s="335"/>
      <c r="AZ1" s="335"/>
      <c r="BA1" s="335"/>
      <c r="BB1" s="335"/>
      <c r="BC1" s="335"/>
      <c r="BD1" s="335"/>
      <c r="BE1" s="335"/>
      <c r="BF1" s="335"/>
      <c r="BG1" s="335"/>
      <c r="BH1" s="335"/>
      <c r="BI1" s="335"/>
      <c r="BJ1" s="335"/>
      <c r="BK1" s="335"/>
      <c r="BL1" s="335"/>
      <c r="BM1" s="335"/>
      <c r="BN1" s="335"/>
      <c r="BO1" s="335"/>
      <c r="BP1" s="335"/>
      <c r="BQ1" s="335"/>
      <c r="BR1" s="335"/>
      <c r="BS1" s="335"/>
      <c r="BT1" s="335"/>
      <c r="BU1" s="335"/>
      <c r="BV1" s="335"/>
      <c r="BW1" s="335"/>
      <c r="BX1" s="45"/>
      <c r="BY1" s="45"/>
    </row>
    <row r="2" spans="1:77" ht="24" customHeight="1" x14ac:dyDescent="0.2">
      <c r="A2" s="322" t="s">
        <v>42</v>
      </c>
      <c r="B2" s="336" t="s">
        <v>144</v>
      </c>
      <c r="C2" s="342" t="s">
        <v>43</v>
      </c>
      <c r="D2" s="343"/>
      <c r="E2" s="343"/>
      <c r="F2" s="343"/>
      <c r="G2" s="343"/>
      <c r="H2" s="344"/>
      <c r="I2" s="321" t="s">
        <v>44</v>
      </c>
      <c r="J2" s="323" t="s">
        <v>45</v>
      </c>
      <c r="K2" s="323"/>
      <c r="L2" s="323"/>
      <c r="M2" s="323"/>
      <c r="N2" s="323"/>
      <c r="O2" s="323"/>
      <c r="P2" s="324" t="s">
        <v>46</v>
      </c>
      <c r="Q2" s="324"/>
      <c r="R2" s="324"/>
      <c r="S2" s="324"/>
      <c r="T2" s="324"/>
      <c r="U2" s="324"/>
      <c r="V2" s="324"/>
      <c r="W2" s="324"/>
      <c r="X2" s="324"/>
      <c r="Y2" s="324"/>
      <c r="Z2" s="324"/>
      <c r="AA2" s="324"/>
      <c r="AB2" s="324"/>
      <c r="AC2" s="324"/>
      <c r="AD2" s="324"/>
      <c r="AE2" s="324"/>
      <c r="AF2" s="324"/>
      <c r="AG2" s="324"/>
      <c r="AH2" s="324"/>
      <c r="AI2" s="324"/>
      <c r="AJ2" s="324"/>
      <c r="AK2" s="324"/>
      <c r="AL2" s="324"/>
      <c r="AM2" s="324"/>
      <c r="AN2" s="324"/>
      <c r="AO2" s="324"/>
      <c r="AP2" s="324"/>
      <c r="AQ2" s="324"/>
      <c r="AR2" s="324"/>
      <c r="AS2" s="324"/>
      <c r="AT2" s="324"/>
      <c r="AU2" s="324"/>
      <c r="AV2" s="324"/>
      <c r="AW2" s="324"/>
      <c r="AX2" s="324"/>
      <c r="AY2" s="324"/>
      <c r="AZ2" s="324"/>
      <c r="BA2" s="324"/>
      <c r="BB2" s="324"/>
      <c r="BC2" s="324"/>
      <c r="BD2" s="324"/>
      <c r="BE2" s="324"/>
      <c r="BF2" s="324"/>
      <c r="BG2" s="324"/>
      <c r="BH2" s="324"/>
      <c r="BI2" s="324"/>
      <c r="BJ2" s="324"/>
      <c r="BK2" s="324"/>
      <c r="BL2" s="324"/>
      <c r="BM2" s="324"/>
      <c r="BN2" s="324"/>
      <c r="BO2" s="324"/>
      <c r="BP2" s="324"/>
      <c r="BQ2" s="324"/>
      <c r="BR2" s="324"/>
      <c r="BS2" s="324"/>
      <c r="BT2" s="324"/>
      <c r="BU2" s="324"/>
      <c r="BV2" s="324"/>
      <c r="BW2" s="324"/>
      <c r="BX2" s="45"/>
      <c r="BY2" s="45"/>
    </row>
    <row r="3" spans="1:77" ht="27" customHeight="1" x14ac:dyDescent="0.2">
      <c r="A3" s="322"/>
      <c r="B3" s="337"/>
      <c r="C3" s="322" t="s">
        <v>47</v>
      </c>
      <c r="D3" s="322" t="s">
        <v>48</v>
      </c>
      <c r="E3" s="323" t="s">
        <v>49</v>
      </c>
      <c r="F3" s="323"/>
      <c r="G3" s="345" t="s">
        <v>84</v>
      </c>
      <c r="H3" s="339" t="s">
        <v>83</v>
      </c>
      <c r="I3" s="321"/>
      <c r="J3" s="321" t="s">
        <v>50</v>
      </c>
      <c r="K3" s="323" t="s">
        <v>51</v>
      </c>
      <c r="L3" s="323"/>
      <c r="M3" s="323"/>
      <c r="N3" s="323"/>
      <c r="O3" s="322" t="s">
        <v>52</v>
      </c>
      <c r="P3" s="323" t="s">
        <v>53</v>
      </c>
      <c r="Q3" s="323"/>
      <c r="R3" s="323" t="s">
        <v>54</v>
      </c>
      <c r="S3" s="323"/>
      <c r="T3" s="323" t="s">
        <v>55</v>
      </c>
      <c r="U3" s="323"/>
      <c r="V3" s="323" t="s">
        <v>56</v>
      </c>
      <c r="W3" s="323"/>
      <c r="X3" s="52" t="s">
        <v>57</v>
      </c>
      <c r="Y3" s="52"/>
      <c r="Z3" s="42"/>
      <c r="AA3" s="52"/>
      <c r="AB3" s="52"/>
      <c r="AC3" s="52"/>
      <c r="AD3" s="52"/>
      <c r="AE3" s="52"/>
      <c r="AF3" s="52"/>
      <c r="AG3" s="52"/>
      <c r="AH3" s="52"/>
      <c r="AI3" s="52"/>
      <c r="AJ3" s="42"/>
      <c r="AK3" s="52"/>
      <c r="AL3" s="52"/>
      <c r="AM3" s="52"/>
      <c r="AN3" s="52"/>
      <c r="AO3" s="52"/>
      <c r="AP3" s="52"/>
      <c r="AQ3" s="52"/>
      <c r="AR3" s="52"/>
      <c r="AS3" s="52"/>
      <c r="AT3" s="42"/>
      <c r="AU3" s="52"/>
      <c r="AV3" s="52"/>
      <c r="AW3" s="52"/>
      <c r="AX3" s="52"/>
      <c r="AY3" s="52"/>
      <c r="AZ3" s="52"/>
      <c r="BA3" s="52"/>
      <c r="BB3" s="52"/>
      <c r="BC3" s="52"/>
      <c r="BD3" s="42"/>
      <c r="BE3" s="52"/>
      <c r="BF3" s="52"/>
      <c r="BG3" s="52"/>
      <c r="BH3" s="52"/>
      <c r="BI3" s="52"/>
      <c r="BJ3" s="52"/>
      <c r="BK3" s="52"/>
      <c r="BL3" s="52"/>
      <c r="BM3" s="5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5"/>
      <c r="BY3" s="45"/>
    </row>
    <row r="4" spans="1:77" ht="20.25" customHeight="1" x14ac:dyDescent="0.2">
      <c r="A4" s="322"/>
      <c r="B4" s="337"/>
      <c r="C4" s="322"/>
      <c r="D4" s="322"/>
      <c r="E4" s="322" t="s">
        <v>58</v>
      </c>
      <c r="F4" s="322" t="s">
        <v>59</v>
      </c>
      <c r="G4" s="346"/>
      <c r="H4" s="340"/>
      <c r="I4" s="321"/>
      <c r="J4" s="321"/>
      <c r="K4" s="321" t="s">
        <v>60</v>
      </c>
      <c r="L4" s="323" t="s">
        <v>61</v>
      </c>
      <c r="M4" s="323"/>
      <c r="N4" s="323"/>
      <c r="O4" s="322"/>
      <c r="P4" s="325" t="s">
        <v>62</v>
      </c>
      <c r="Q4" s="326"/>
      <c r="R4" s="326"/>
      <c r="S4" s="326"/>
      <c r="T4" s="326"/>
      <c r="U4" s="326"/>
      <c r="V4" s="326"/>
      <c r="W4" s="326"/>
      <c r="X4" s="326"/>
      <c r="Y4" s="326"/>
      <c r="Z4" s="326"/>
      <c r="AA4" s="326"/>
      <c r="AB4" s="326"/>
      <c r="AC4" s="326"/>
      <c r="AD4" s="326"/>
      <c r="AE4" s="326"/>
      <c r="AF4" s="326"/>
      <c r="AG4" s="326"/>
      <c r="AH4" s="326"/>
      <c r="AI4" s="326"/>
      <c r="AJ4" s="326"/>
      <c r="AK4" s="326"/>
      <c r="AL4" s="326"/>
      <c r="AM4" s="326"/>
      <c r="AN4" s="326"/>
      <c r="AO4" s="326"/>
      <c r="AP4" s="326"/>
      <c r="AQ4" s="326"/>
      <c r="AR4" s="326"/>
      <c r="AS4" s="326"/>
      <c r="AT4" s="326"/>
      <c r="AU4" s="326"/>
      <c r="AV4" s="326"/>
      <c r="AW4" s="326"/>
      <c r="AX4" s="326"/>
      <c r="AY4" s="326"/>
      <c r="AZ4" s="326"/>
      <c r="BA4" s="326"/>
      <c r="BB4" s="326"/>
      <c r="BC4" s="326"/>
      <c r="BD4" s="326"/>
      <c r="BE4" s="326"/>
      <c r="BF4" s="326"/>
      <c r="BG4" s="326"/>
      <c r="BH4" s="326"/>
      <c r="BI4" s="326"/>
      <c r="BJ4" s="326"/>
      <c r="BK4" s="326"/>
      <c r="BL4" s="326"/>
      <c r="BM4" s="326"/>
      <c r="BN4" s="326"/>
      <c r="BO4" s="326"/>
      <c r="BP4" s="326"/>
      <c r="BQ4" s="326"/>
      <c r="BR4" s="326"/>
      <c r="BS4" s="326"/>
      <c r="BT4" s="326"/>
      <c r="BU4" s="326"/>
      <c r="BV4" s="326"/>
      <c r="BW4" s="327"/>
      <c r="BX4" s="45"/>
      <c r="BY4" s="45"/>
    </row>
    <row r="5" spans="1:77" ht="17.25" customHeight="1" x14ac:dyDescent="0.2">
      <c r="A5" s="322"/>
      <c r="B5" s="337"/>
      <c r="C5" s="322"/>
      <c r="D5" s="322"/>
      <c r="E5" s="322"/>
      <c r="F5" s="322"/>
      <c r="G5" s="346"/>
      <c r="H5" s="340"/>
      <c r="I5" s="321"/>
      <c r="J5" s="321"/>
      <c r="K5" s="321"/>
      <c r="L5" s="321" t="s">
        <v>63</v>
      </c>
      <c r="M5" s="321" t="s">
        <v>65</v>
      </c>
      <c r="N5" s="348" t="s">
        <v>64</v>
      </c>
      <c r="O5" s="322"/>
      <c r="P5" s="144">
        <v>1</v>
      </c>
      <c r="Q5" s="144">
        <f t="shared" ref="Q5:W5" si="0">P5+1</f>
        <v>2</v>
      </c>
      <c r="R5" s="144">
        <f t="shared" si="0"/>
        <v>3</v>
      </c>
      <c r="S5" s="144">
        <f t="shared" si="0"/>
        <v>4</v>
      </c>
      <c r="T5" s="144">
        <f t="shared" si="0"/>
        <v>5</v>
      </c>
      <c r="U5" s="144">
        <f t="shared" si="0"/>
        <v>6</v>
      </c>
      <c r="V5" s="144">
        <f t="shared" si="0"/>
        <v>7</v>
      </c>
      <c r="W5" s="144">
        <f t="shared" si="0"/>
        <v>8</v>
      </c>
      <c r="X5" s="52"/>
      <c r="Y5" s="52"/>
      <c r="Z5" s="42"/>
      <c r="AA5" s="52" t="s">
        <v>66</v>
      </c>
      <c r="AB5" s="52"/>
      <c r="AC5" s="52"/>
      <c r="AD5" s="52"/>
      <c r="AE5" s="52"/>
      <c r="AF5" s="52"/>
      <c r="AG5" s="52"/>
      <c r="AH5" s="52"/>
      <c r="AI5" s="52"/>
      <c r="AJ5" s="42"/>
      <c r="AK5" s="52" t="s">
        <v>67</v>
      </c>
      <c r="AL5" s="52"/>
      <c r="AM5" s="52"/>
      <c r="AN5" s="52"/>
      <c r="AO5" s="52"/>
      <c r="AP5" s="52"/>
      <c r="AQ5" s="52"/>
      <c r="AR5" s="52"/>
      <c r="AS5" s="52"/>
      <c r="AT5" s="42"/>
      <c r="AU5" s="52" t="s">
        <v>68</v>
      </c>
      <c r="AV5" s="52"/>
      <c r="AW5" s="52"/>
      <c r="AX5" s="52"/>
      <c r="AY5" s="52"/>
      <c r="AZ5" s="52"/>
      <c r="BA5" s="52"/>
      <c r="BB5" s="52"/>
      <c r="BC5" s="52"/>
      <c r="BD5" s="42"/>
      <c r="BE5" s="52" t="s">
        <v>69</v>
      </c>
      <c r="BF5" s="52"/>
      <c r="BG5" s="52"/>
      <c r="BH5" s="52"/>
      <c r="BI5" s="52"/>
      <c r="BJ5" s="52"/>
      <c r="BK5" s="52"/>
      <c r="BL5" s="52"/>
      <c r="BM5" s="52"/>
      <c r="BN5" s="42"/>
      <c r="BO5" s="52" t="s">
        <v>70</v>
      </c>
      <c r="BP5" s="52"/>
      <c r="BQ5" s="52"/>
      <c r="BR5" s="52"/>
      <c r="BS5" s="52"/>
      <c r="BT5" s="52"/>
      <c r="BU5" s="52"/>
      <c r="BV5" s="52"/>
      <c r="BW5" s="52"/>
      <c r="BX5" s="45"/>
      <c r="BY5" s="45"/>
    </row>
    <row r="6" spans="1:77" ht="23.25" customHeight="1" x14ac:dyDescent="0.2">
      <c r="A6" s="322"/>
      <c r="B6" s="337"/>
      <c r="C6" s="322"/>
      <c r="D6" s="322"/>
      <c r="E6" s="322"/>
      <c r="F6" s="322"/>
      <c r="G6" s="346"/>
      <c r="H6" s="340"/>
      <c r="I6" s="321"/>
      <c r="J6" s="321"/>
      <c r="K6" s="321"/>
      <c r="L6" s="321"/>
      <c r="M6" s="321"/>
      <c r="N6" s="349"/>
      <c r="O6" s="322"/>
      <c r="P6" s="323" t="s">
        <v>71</v>
      </c>
      <c r="Q6" s="323"/>
      <c r="R6" s="323"/>
      <c r="S6" s="323"/>
      <c r="T6" s="323"/>
      <c r="U6" s="323"/>
      <c r="V6" s="323"/>
      <c r="W6" s="323"/>
      <c r="X6" s="323"/>
      <c r="Y6" s="323"/>
      <c r="Z6" s="323"/>
      <c r="AA6" s="323"/>
      <c r="AB6" s="323"/>
      <c r="AC6" s="323"/>
      <c r="AD6" s="323"/>
      <c r="AE6" s="323"/>
      <c r="AF6" s="323"/>
      <c r="AG6" s="323"/>
      <c r="AH6" s="323"/>
      <c r="AI6" s="323"/>
      <c r="AJ6" s="323"/>
      <c r="AK6" s="323"/>
      <c r="AL6" s="323"/>
      <c r="AM6" s="323"/>
      <c r="AN6" s="323"/>
      <c r="AO6" s="323"/>
      <c r="AP6" s="323"/>
      <c r="AQ6" s="323"/>
      <c r="AR6" s="323"/>
      <c r="AS6" s="323"/>
      <c r="AT6" s="323"/>
      <c r="AU6" s="323"/>
      <c r="AV6" s="323"/>
      <c r="AW6" s="323"/>
      <c r="AX6" s="323"/>
      <c r="AY6" s="323"/>
      <c r="AZ6" s="323"/>
      <c r="BA6" s="323"/>
      <c r="BB6" s="323"/>
      <c r="BC6" s="323"/>
      <c r="BD6" s="323"/>
      <c r="BE6" s="323"/>
      <c r="BF6" s="323"/>
      <c r="BG6" s="323"/>
      <c r="BH6" s="323"/>
      <c r="BI6" s="323"/>
      <c r="BJ6" s="323"/>
      <c r="BK6" s="323"/>
      <c r="BL6" s="323"/>
      <c r="BM6" s="323"/>
      <c r="BN6" s="323"/>
      <c r="BO6" s="323"/>
      <c r="BP6" s="323"/>
      <c r="BQ6" s="323"/>
      <c r="BR6" s="323"/>
      <c r="BS6" s="323"/>
      <c r="BT6" s="323"/>
      <c r="BU6" s="323"/>
      <c r="BV6" s="323"/>
      <c r="BW6" s="323"/>
      <c r="BX6" s="45"/>
      <c r="BY6" s="45"/>
    </row>
    <row r="7" spans="1:77" ht="18.75" customHeight="1" x14ac:dyDescent="0.2">
      <c r="A7" s="322"/>
      <c r="B7" s="338"/>
      <c r="C7" s="322"/>
      <c r="D7" s="322"/>
      <c r="E7" s="322"/>
      <c r="F7" s="322"/>
      <c r="G7" s="347"/>
      <c r="H7" s="341"/>
      <c r="I7" s="321"/>
      <c r="J7" s="321"/>
      <c r="K7" s="321"/>
      <c r="L7" s="321"/>
      <c r="M7" s="321"/>
      <c r="N7" s="350"/>
      <c r="O7" s="322"/>
      <c r="P7" s="117">
        <v>15</v>
      </c>
      <c r="Q7" s="117">
        <v>18</v>
      </c>
      <c r="R7" s="117">
        <v>15</v>
      </c>
      <c r="S7" s="117">
        <v>16</v>
      </c>
      <c r="T7" s="117">
        <v>15</v>
      </c>
      <c r="U7" s="117">
        <v>18</v>
      </c>
      <c r="V7" s="117">
        <v>15</v>
      </c>
      <c r="W7" s="117">
        <v>14</v>
      </c>
      <c r="X7" s="52"/>
      <c r="Y7" s="52"/>
      <c r="Z7" s="42"/>
      <c r="AA7" s="52" t="s">
        <v>33</v>
      </c>
      <c r="AB7" s="52"/>
      <c r="AC7" s="52"/>
      <c r="AD7" s="52"/>
      <c r="AE7" s="52"/>
      <c r="AF7" s="52"/>
      <c r="AG7" s="52"/>
      <c r="AH7" s="52"/>
      <c r="AI7" s="52"/>
      <c r="AJ7" s="42"/>
      <c r="AK7" s="52" t="s">
        <v>33</v>
      </c>
      <c r="AL7" s="52"/>
      <c r="AM7" s="52"/>
      <c r="AN7" s="52"/>
      <c r="AO7" s="52"/>
      <c r="AP7" s="52"/>
      <c r="AQ7" s="52"/>
      <c r="AR7" s="52"/>
      <c r="AS7" s="52"/>
      <c r="AT7" s="42"/>
      <c r="AU7" s="52" t="s">
        <v>33</v>
      </c>
      <c r="AV7" s="52"/>
      <c r="AW7" s="52"/>
      <c r="AX7" s="52"/>
      <c r="AY7" s="52"/>
      <c r="AZ7" s="52"/>
      <c r="BA7" s="52"/>
      <c r="BB7" s="52"/>
      <c r="BC7" s="52"/>
      <c r="BD7" s="42"/>
      <c r="BE7" s="52" t="s">
        <v>33</v>
      </c>
      <c r="BF7" s="52"/>
      <c r="BG7" s="52"/>
      <c r="BH7" s="52"/>
      <c r="BI7" s="52"/>
      <c r="BJ7" s="52"/>
      <c r="BK7" s="52"/>
      <c r="BL7" s="52"/>
      <c r="BM7" s="52"/>
      <c r="BN7" s="42"/>
      <c r="BO7" s="52" t="s">
        <v>33</v>
      </c>
      <c r="BP7" s="52"/>
      <c r="BQ7" s="52"/>
      <c r="BR7" s="52"/>
      <c r="BS7" s="52"/>
      <c r="BT7" s="52"/>
      <c r="BU7" s="52"/>
      <c r="BV7" s="52"/>
      <c r="BW7" s="52"/>
      <c r="BX7" s="45"/>
      <c r="BY7" s="45"/>
    </row>
    <row r="8" spans="1:77" ht="12" customHeight="1" x14ac:dyDescent="0.25">
      <c r="A8" s="52">
        <v>1</v>
      </c>
      <c r="B8" s="128">
        <f>A8+1</f>
        <v>2</v>
      </c>
      <c r="C8" s="52">
        <f t="shared" ref="C8:F8" si="1">B8+1</f>
        <v>3</v>
      </c>
      <c r="D8" s="52">
        <f t="shared" si="1"/>
        <v>4</v>
      </c>
      <c r="E8" s="52">
        <f t="shared" si="1"/>
        <v>5</v>
      </c>
      <c r="F8" s="38">
        <f t="shared" si="1"/>
        <v>6</v>
      </c>
      <c r="G8" s="52">
        <f t="shared" ref="G8:W8" si="2">F8+1</f>
        <v>7</v>
      </c>
      <c r="H8" s="52">
        <f t="shared" si="2"/>
        <v>8</v>
      </c>
      <c r="I8" s="52">
        <f t="shared" si="2"/>
        <v>9</v>
      </c>
      <c r="J8" s="52">
        <f t="shared" si="2"/>
        <v>10</v>
      </c>
      <c r="K8" s="52">
        <f t="shared" si="2"/>
        <v>11</v>
      </c>
      <c r="L8" s="52">
        <f t="shared" si="2"/>
        <v>12</v>
      </c>
      <c r="M8" s="52">
        <f t="shared" si="2"/>
        <v>13</v>
      </c>
      <c r="N8" s="52">
        <f t="shared" si="2"/>
        <v>14</v>
      </c>
      <c r="O8" s="52">
        <f t="shared" si="2"/>
        <v>15</v>
      </c>
      <c r="P8" s="52">
        <f t="shared" si="2"/>
        <v>16</v>
      </c>
      <c r="Q8" s="52">
        <f t="shared" si="2"/>
        <v>17</v>
      </c>
      <c r="R8" s="52">
        <f t="shared" si="2"/>
        <v>18</v>
      </c>
      <c r="S8" s="52">
        <f t="shared" si="2"/>
        <v>19</v>
      </c>
      <c r="T8" s="52">
        <f t="shared" si="2"/>
        <v>20</v>
      </c>
      <c r="U8" s="52">
        <f t="shared" si="2"/>
        <v>21</v>
      </c>
      <c r="V8" s="52">
        <f t="shared" si="2"/>
        <v>22</v>
      </c>
      <c r="W8" s="52">
        <f t="shared" si="2"/>
        <v>23</v>
      </c>
      <c r="X8" s="42"/>
      <c r="Y8" s="42">
        <v>1</v>
      </c>
      <c r="Z8" s="42">
        <v>2</v>
      </c>
      <c r="AA8" s="42">
        <v>3</v>
      </c>
      <c r="AB8" s="42">
        <v>4</v>
      </c>
      <c r="AC8" s="42">
        <v>5</v>
      </c>
      <c r="AD8" s="42">
        <v>6</v>
      </c>
      <c r="AE8" s="42">
        <v>7</v>
      </c>
      <c r="AF8" s="42">
        <v>8</v>
      </c>
      <c r="AG8" s="42">
        <v>9</v>
      </c>
      <c r="AH8" s="42"/>
      <c r="AI8" s="42">
        <v>1</v>
      </c>
      <c r="AJ8" s="42">
        <v>2</v>
      </c>
      <c r="AK8" s="42">
        <v>3</v>
      </c>
      <c r="AL8" s="42">
        <v>4</v>
      </c>
      <c r="AM8" s="42">
        <v>5</v>
      </c>
      <c r="AN8" s="42">
        <v>6</v>
      </c>
      <c r="AO8" s="42">
        <v>7</v>
      </c>
      <c r="AP8" s="42">
        <v>8</v>
      </c>
      <c r="AQ8" s="42">
        <v>9</v>
      </c>
      <c r="AR8" s="42"/>
      <c r="AS8" s="42">
        <v>1</v>
      </c>
      <c r="AT8" s="42">
        <v>2</v>
      </c>
      <c r="AU8" s="42">
        <v>3</v>
      </c>
      <c r="AV8" s="42">
        <v>4</v>
      </c>
      <c r="AW8" s="42">
        <v>5</v>
      </c>
      <c r="AX8" s="42">
        <v>6</v>
      </c>
      <c r="AY8" s="42">
        <v>7</v>
      </c>
      <c r="AZ8" s="42">
        <v>8</v>
      </c>
      <c r="BA8" s="42">
        <v>9</v>
      </c>
      <c r="BB8" s="42"/>
      <c r="BC8" s="42">
        <v>1</v>
      </c>
      <c r="BD8" s="42">
        <v>2</v>
      </c>
      <c r="BE8" s="42">
        <v>3</v>
      </c>
      <c r="BF8" s="42">
        <v>4</v>
      </c>
      <c r="BG8" s="42">
        <v>5</v>
      </c>
      <c r="BH8" s="42">
        <v>6</v>
      </c>
      <c r="BI8" s="42">
        <v>7</v>
      </c>
      <c r="BJ8" s="42">
        <v>8</v>
      </c>
      <c r="BK8" s="42">
        <v>9</v>
      </c>
      <c r="BL8" s="42"/>
      <c r="BM8" s="42">
        <v>1</v>
      </c>
      <c r="BN8" s="42">
        <v>2</v>
      </c>
      <c r="BO8" s="42">
        <v>3</v>
      </c>
      <c r="BP8" s="42">
        <v>4</v>
      </c>
      <c r="BQ8" s="42">
        <v>5</v>
      </c>
      <c r="BR8" s="42">
        <v>6</v>
      </c>
      <c r="BS8" s="42">
        <v>7</v>
      </c>
      <c r="BT8" s="42">
        <v>8</v>
      </c>
      <c r="BU8" s="42">
        <v>9</v>
      </c>
      <c r="BV8" s="42">
        <v>22</v>
      </c>
      <c r="BW8" s="42">
        <v>23</v>
      </c>
      <c r="BX8" s="45"/>
      <c r="BY8" s="45"/>
    </row>
    <row r="9" spans="1:77" ht="12.75" customHeight="1" x14ac:dyDescent="0.2">
      <c r="A9" s="51" t="s">
        <v>92</v>
      </c>
      <c r="B9" s="10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2"/>
      <c r="U9" s="51"/>
      <c r="V9" s="52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45"/>
      <c r="BY9" s="45"/>
    </row>
    <row r="10" spans="1:77" s="111" customFormat="1" ht="13.5" customHeight="1" x14ac:dyDescent="0.25">
      <c r="A10" s="103">
        <v>1</v>
      </c>
      <c r="B10" s="125" t="s">
        <v>104</v>
      </c>
      <c r="C10" s="103"/>
      <c r="D10" s="103">
        <v>1</v>
      </c>
      <c r="E10" s="103"/>
      <c r="F10" s="103"/>
      <c r="G10" s="103"/>
      <c r="H10" s="103"/>
      <c r="I10" s="103">
        <v>3</v>
      </c>
      <c r="J10" s="103">
        <f>I10*30</f>
        <v>90</v>
      </c>
      <c r="K10" s="103">
        <f t="shared" ref="K10:K31" si="3">L10+M10+N10</f>
        <v>44</v>
      </c>
      <c r="L10" s="103">
        <v>20</v>
      </c>
      <c r="M10" s="103">
        <v>24</v>
      </c>
      <c r="N10" s="103"/>
      <c r="O10" s="103">
        <f t="shared" ref="O10:O31" si="4">J10-K10</f>
        <v>46</v>
      </c>
      <c r="P10" s="50">
        <f>K10/P7</f>
        <v>2.9333333333333331</v>
      </c>
      <c r="Q10" s="103"/>
      <c r="R10" s="103"/>
      <c r="S10" s="103"/>
      <c r="T10" s="103"/>
      <c r="U10" s="103"/>
      <c r="V10" s="103"/>
      <c r="W10" s="103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146"/>
      <c r="AK10" s="146"/>
      <c r="AL10" s="146"/>
      <c r="AM10" s="146"/>
      <c r="AN10" s="146"/>
      <c r="AO10" s="146"/>
      <c r="AP10" s="146"/>
      <c r="AQ10" s="146"/>
      <c r="AR10" s="146"/>
      <c r="AS10" s="146"/>
      <c r="AT10" s="146"/>
      <c r="AU10" s="146"/>
      <c r="AV10" s="146"/>
      <c r="AW10" s="146"/>
      <c r="AX10" s="146"/>
      <c r="AY10" s="146"/>
      <c r="AZ10" s="146"/>
      <c r="BA10" s="146"/>
      <c r="BB10" s="146"/>
      <c r="BC10" s="146"/>
      <c r="BD10" s="146"/>
      <c r="BE10" s="146"/>
      <c r="BF10" s="146"/>
      <c r="BG10" s="146"/>
      <c r="BH10" s="146"/>
      <c r="BI10" s="146"/>
      <c r="BJ10" s="146"/>
      <c r="BK10" s="146"/>
      <c r="BL10" s="146"/>
      <c r="BM10" s="146"/>
      <c r="BN10" s="146"/>
      <c r="BO10" s="146"/>
      <c r="BP10" s="146"/>
      <c r="BQ10" s="146"/>
      <c r="BR10" s="146"/>
      <c r="BS10" s="146"/>
      <c r="BT10" s="146"/>
      <c r="BU10" s="146"/>
      <c r="BV10" s="146"/>
      <c r="BW10" s="146"/>
      <c r="BX10" s="147"/>
      <c r="BY10" s="147"/>
    </row>
    <row r="11" spans="1:77" s="111" customFormat="1" ht="14.25" customHeight="1" x14ac:dyDescent="0.25">
      <c r="A11" s="103">
        <v>2</v>
      </c>
      <c r="B11" s="129" t="s">
        <v>102</v>
      </c>
      <c r="C11" s="103"/>
      <c r="D11" s="103">
        <v>1</v>
      </c>
      <c r="E11" s="103"/>
      <c r="F11" s="103"/>
      <c r="G11" s="103"/>
      <c r="H11" s="103"/>
      <c r="I11" s="103">
        <v>3</v>
      </c>
      <c r="J11" s="103">
        <f>I11*30</f>
        <v>90</v>
      </c>
      <c r="K11" s="103">
        <f t="shared" si="3"/>
        <v>44</v>
      </c>
      <c r="L11" s="103">
        <v>20</v>
      </c>
      <c r="M11" s="103">
        <v>24</v>
      </c>
      <c r="N11" s="103"/>
      <c r="O11" s="103">
        <f t="shared" si="4"/>
        <v>46</v>
      </c>
      <c r="P11" s="50">
        <f>K11/P7</f>
        <v>2.9333333333333331</v>
      </c>
      <c r="Q11" s="103"/>
      <c r="R11" s="103"/>
      <c r="S11" s="103"/>
      <c r="T11" s="103"/>
      <c r="U11" s="103"/>
      <c r="V11" s="103"/>
      <c r="W11" s="103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  <c r="AS11" s="146"/>
      <c r="AT11" s="146"/>
      <c r="AU11" s="146"/>
      <c r="AV11" s="146"/>
      <c r="AW11" s="146"/>
      <c r="AX11" s="146"/>
      <c r="AY11" s="146"/>
      <c r="AZ11" s="146"/>
      <c r="BA11" s="146"/>
      <c r="BB11" s="146"/>
      <c r="BC11" s="146"/>
      <c r="BD11" s="146"/>
      <c r="BE11" s="146"/>
      <c r="BF11" s="146"/>
      <c r="BG11" s="146"/>
      <c r="BH11" s="146"/>
      <c r="BI11" s="146"/>
      <c r="BJ11" s="146"/>
      <c r="BK11" s="146"/>
      <c r="BL11" s="146"/>
      <c r="BM11" s="146"/>
      <c r="BN11" s="146"/>
      <c r="BO11" s="146"/>
      <c r="BP11" s="146"/>
      <c r="BQ11" s="146"/>
      <c r="BR11" s="146"/>
      <c r="BS11" s="146"/>
      <c r="BT11" s="146"/>
      <c r="BU11" s="146"/>
      <c r="BV11" s="146"/>
      <c r="BW11" s="146"/>
      <c r="BX11" s="147"/>
      <c r="BY11" s="147"/>
    </row>
    <row r="12" spans="1:77" s="111" customFormat="1" ht="15" customHeight="1" x14ac:dyDescent="0.25">
      <c r="A12" s="103">
        <v>3</v>
      </c>
      <c r="B12" s="130" t="s">
        <v>118</v>
      </c>
      <c r="C12" s="103"/>
      <c r="D12" s="103">
        <v>1</v>
      </c>
      <c r="E12" s="103"/>
      <c r="F12" s="103"/>
      <c r="G12" s="103"/>
      <c r="H12" s="103"/>
      <c r="I12" s="103">
        <v>3</v>
      </c>
      <c r="J12" s="103">
        <f>I12*30</f>
        <v>90</v>
      </c>
      <c r="K12" s="103">
        <f t="shared" si="3"/>
        <v>44</v>
      </c>
      <c r="L12" s="103">
        <v>20</v>
      </c>
      <c r="M12" s="103">
        <v>24</v>
      </c>
      <c r="N12" s="103"/>
      <c r="O12" s="103">
        <f t="shared" si="4"/>
        <v>46</v>
      </c>
      <c r="P12" s="50">
        <f>K12/P7</f>
        <v>2.9333333333333331</v>
      </c>
      <c r="Q12" s="103"/>
      <c r="R12" s="103"/>
      <c r="S12" s="103"/>
      <c r="T12" s="103"/>
      <c r="U12" s="103"/>
      <c r="V12" s="103"/>
      <c r="W12" s="113"/>
      <c r="X12" s="148"/>
      <c r="Y12" s="148"/>
      <c r="Z12" s="148"/>
      <c r="AA12" s="149"/>
      <c r="AB12" s="149"/>
      <c r="AC12" s="149"/>
      <c r="AD12" s="149"/>
      <c r="AE12" s="149"/>
      <c r="AF12" s="149"/>
      <c r="AG12" s="149"/>
      <c r="AH12" s="149"/>
      <c r="AI12" s="149"/>
      <c r="AJ12" s="148"/>
      <c r="AK12" s="149"/>
      <c r="AL12" s="149"/>
      <c r="AM12" s="149"/>
      <c r="AN12" s="149"/>
      <c r="AO12" s="149"/>
      <c r="AP12" s="149"/>
      <c r="AQ12" s="149"/>
      <c r="AR12" s="149"/>
      <c r="AS12" s="149"/>
      <c r="AT12" s="148"/>
      <c r="AU12" s="149"/>
      <c r="AV12" s="149"/>
      <c r="AW12" s="149"/>
      <c r="AX12" s="149"/>
      <c r="AY12" s="149"/>
      <c r="AZ12" s="149"/>
      <c r="BA12" s="149"/>
      <c r="BB12" s="149"/>
      <c r="BC12" s="149"/>
      <c r="BD12" s="148"/>
      <c r="BE12" s="149"/>
      <c r="BF12" s="149"/>
      <c r="BG12" s="149"/>
      <c r="BH12" s="149"/>
      <c r="BI12" s="149"/>
      <c r="BJ12" s="149"/>
      <c r="BK12" s="149"/>
      <c r="BL12" s="149"/>
      <c r="BM12" s="149"/>
      <c r="BN12" s="148"/>
      <c r="BO12" s="149"/>
      <c r="BP12" s="149"/>
      <c r="BQ12" s="149"/>
      <c r="BR12" s="149"/>
      <c r="BS12" s="149"/>
      <c r="BT12" s="149"/>
      <c r="BU12" s="149"/>
      <c r="BV12" s="149"/>
      <c r="BW12" s="149"/>
      <c r="BX12" s="147"/>
      <c r="BY12" s="147"/>
    </row>
    <row r="13" spans="1:77" s="111" customFormat="1" ht="15" customHeight="1" x14ac:dyDescent="0.25">
      <c r="A13" s="103">
        <v>4</v>
      </c>
      <c r="B13" s="131" t="s">
        <v>143</v>
      </c>
      <c r="C13" s="114"/>
      <c r="D13" s="114">
        <v>1</v>
      </c>
      <c r="E13" s="114"/>
      <c r="F13" s="114"/>
      <c r="G13" s="114"/>
      <c r="H13" s="114"/>
      <c r="I13" s="114">
        <v>4</v>
      </c>
      <c r="J13" s="103">
        <f>I13*30</f>
        <v>120</v>
      </c>
      <c r="K13" s="103">
        <f t="shared" si="3"/>
        <v>44</v>
      </c>
      <c r="L13" s="103">
        <v>20</v>
      </c>
      <c r="M13" s="103">
        <v>24</v>
      </c>
      <c r="N13" s="115"/>
      <c r="O13" s="103">
        <f t="shared" si="4"/>
        <v>76</v>
      </c>
      <c r="P13" s="50">
        <f>K13/P7</f>
        <v>2.9333333333333331</v>
      </c>
      <c r="Q13" s="114"/>
      <c r="R13" s="114"/>
      <c r="S13" s="114"/>
      <c r="T13" s="114"/>
      <c r="U13" s="114"/>
      <c r="V13" s="114"/>
      <c r="W13" s="114"/>
      <c r="X13" s="148"/>
      <c r="Y13" s="148"/>
      <c r="Z13" s="148"/>
      <c r="AA13" s="150" t="str">
        <f t="shared" ref="AA13:AI14" si="5">IF(ISERROR(SEARCH(Y$8,$C13,1)),"-",IF(COUNTIF($C13,Y$8)=1,1,IF(ISERROR(SEARCH(CONCATENATE(Y$8,","),$C13,1)),IF(ISERROR(SEARCH(CONCATENATE(",",Y$8),$C13,1)),"-",1),1)))</f>
        <v>-</v>
      </c>
      <c r="AB13" s="150" t="str">
        <f t="shared" si="5"/>
        <v>-</v>
      </c>
      <c r="AC13" s="150" t="str">
        <f t="shared" si="5"/>
        <v>-</v>
      </c>
      <c r="AD13" s="150" t="str">
        <f t="shared" si="5"/>
        <v>-</v>
      </c>
      <c r="AE13" s="150" t="str">
        <f t="shared" si="5"/>
        <v>-</v>
      </c>
      <c r="AF13" s="150" t="str">
        <f t="shared" si="5"/>
        <v>-</v>
      </c>
      <c r="AG13" s="150" t="str">
        <f t="shared" si="5"/>
        <v>-</v>
      </c>
      <c r="AH13" s="150" t="str">
        <f t="shared" si="5"/>
        <v>-</v>
      </c>
      <c r="AI13" s="150" t="str">
        <f t="shared" si="5"/>
        <v>-</v>
      </c>
      <c r="AJ13" s="148"/>
      <c r="AK13" s="150">
        <f t="shared" ref="AK13:AS14" si="6">IF(ISERROR(SEARCH(AI$8,$D13,1)),"-",IF(COUNTIF($D13,AI$8)=1,1,IF(ISERROR(SEARCH(CONCATENATE(AI$8,","),$D13,1)),IF(ISERROR(SEARCH(CONCATENATE(",",AI$8),$D13,1)),"-",1),1)))</f>
        <v>1</v>
      </c>
      <c r="AL13" s="150" t="str">
        <f t="shared" si="6"/>
        <v>-</v>
      </c>
      <c r="AM13" s="150" t="str">
        <f t="shared" si="6"/>
        <v>-</v>
      </c>
      <c r="AN13" s="150" t="str">
        <f t="shared" si="6"/>
        <v>-</v>
      </c>
      <c r="AO13" s="150" t="str">
        <f t="shared" si="6"/>
        <v>-</v>
      </c>
      <c r="AP13" s="150" t="str">
        <f t="shared" si="6"/>
        <v>-</v>
      </c>
      <c r="AQ13" s="150" t="str">
        <f t="shared" si="6"/>
        <v>-</v>
      </c>
      <c r="AR13" s="150" t="str">
        <f t="shared" si="6"/>
        <v>-</v>
      </c>
      <c r="AS13" s="150" t="str">
        <f t="shared" si="6"/>
        <v>-</v>
      </c>
      <c r="AT13" s="148"/>
      <c r="AU13" s="150" t="str">
        <f t="shared" ref="AU13:BC14" si="7">IF(ISERROR(SEARCH(AS$8,$E13,1)),"-",IF(COUNTIF($E13,AS$8)=1,1,IF(ISERROR(SEARCH(CONCATENATE(AS$8,","),$E13,1)),IF(ISERROR(SEARCH(CONCATENATE(",",AS$8),$E13,1)),"-",1),1)))</f>
        <v>-</v>
      </c>
      <c r="AV13" s="150" t="str">
        <f t="shared" si="7"/>
        <v>-</v>
      </c>
      <c r="AW13" s="150" t="str">
        <f t="shared" si="7"/>
        <v>-</v>
      </c>
      <c r="AX13" s="150" t="str">
        <f t="shared" si="7"/>
        <v>-</v>
      </c>
      <c r="AY13" s="150" t="str">
        <f t="shared" si="7"/>
        <v>-</v>
      </c>
      <c r="AZ13" s="150" t="str">
        <f t="shared" si="7"/>
        <v>-</v>
      </c>
      <c r="BA13" s="150" t="str">
        <f t="shared" si="7"/>
        <v>-</v>
      </c>
      <c r="BB13" s="150" t="str">
        <f t="shared" si="7"/>
        <v>-</v>
      </c>
      <c r="BC13" s="150" t="str">
        <f t="shared" si="7"/>
        <v>-</v>
      </c>
      <c r="BD13" s="148"/>
      <c r="BE13" s="150" t="str">
        <f t="shared" ref="BE13:BM14" si="8">IF(ISERROR(SEARCH(BC$8,$F13,1)),"-",IF(COUNTIF($F13,BC$8)=1,1,IF(ISERROR(SEARCH(CONCATENATE(BC$8,","),$F13,1)),IF(ISERROR(SEARCH(CONCATENATE(",",BC$8),$F13,1)),"-",1),1)))</f>
        <v>-</v>
      </c>
      <c r="BF13" s="150" t="str">
        <f t="shared" si="8"/>
        <v>-</v>
      </c>
      <c r="BG13" s="150" t="str">
        <f t="shared" si="8"/>
        <v>-</v>
      </c>
      <c r="BH13" s="150" t="str">
        <f t="shared" si="8"/>
        <v>-</v>
      </c>
      <c r="BI13" s="150" t="str">
        <f t="shared" si="8"/>
        <v>-</v>
      </c>
      <c r="BJ13" s="150" t="str">
        <f t="shared" si="8"/>
        <v>-</v>
      </c>
      <c r="BK13" s="150" t="str">
        <f t="shared" si="8"/>
        <v>-</v>
      </c>
      <c r="BL13" s="150" t="str">
        <f t="shared" si="8"/>
        <v>-</v>
      </c>
      <c r="BM13" s="150" t="str">
        <f t="shared" si="8"/>
        <v>-</v>
      </c>
      <c r="BN13" s="148"/>
      <c r="BO13" s="150"/>
      <c r="BP13" s="150"/>
      <c r="BQ13" s="150"/>
      <c r="BR13" s="150"/>
      <c r="BS13" s="150"/>
      <c r="BT13" s="150"/>
      <c r="BU13" s="150"/>
      <c r="BV13" s="150"/>
      <c r="BW13" s="150"/>
      <c r="BX13" s="147"/>
      <c r="BY13" s="147"/>
    </row>
    <row r="14" spans="1:77" s="111" customFormat="1" ht="15" customHeight="1" x14ac:dyDescent="0.25">
      <c r="A14" s="103">
        <v>5</v>
      </c>
      <c r="B14" s="125" t="s">
        <v>107</v>
      </c>
      <c r="C14" s="114"/>
      <c r="D14" s="114">
        <v>1</v>
      </c>
      <c r="E14" s="114"/>
      <c r="F14" s="114"/>
      <c r="G14" s="114"/>
      <c r="H14" s="114"/>
      <c r="I14" s="114">
        <v>5</v>
      </c>
      <c r="J14" s="103">
        <f t="shared" ref="J14:J31" si="9">I14*30</f>
        <v>150</v>
      </c>
      <c r="K14" s="103">
        <f t="shared" si="3"/>
        <v>74</v>
      </c>
      <c r="L14" s="115">
        <v>26</v>
      </c>
      <c r="M14" s="115"/>
      <c r="N14" s="115">
        <v>48</v>
      </c>
      <c r="O14" s="103">
        <f t="shared" si="4"/>
        <v>76</v>
      </c>
      <c r="P14" s="50">
        <f>K14/P7</f>
        <v>4.9333333333333336</v>
      </c>
      <c r="Q14" s="114"/>
      <c r="R14" s="114"/>
      <c r="S14" s="114"/>
      <c r="T14" s="114"/>
      <c r="U14" s="114"/>
      <c r="V14" s="114"/>
      <c r="W14" s="114"/>
      <c r="X14" s="148"/>
      <c r="Y14" s="148"/>
      <c r="Z14" s="148"/>
      <c r="AA14" s="149" t="str">
        <f t="shared" si="5"/>
        <v>-</v>
      </c>
      <c r="AB14" s="149" t="str">
        <f t="shared" si="5"/>
        <v>-</v>
      </c>
      <c r="AC14" s="149" t="str">
        <f t="shared" si="5"/>
        <v>-</v>
      </c>
      <c r="AD14" s="149" t="str">
        <f t="shared" si="5"/>
        <v>-</v>
      </c>
      <c r="AE14" s="149" t="str">
        <f t="shared" si="5"/>
        <v>-</v>
      </c>
      <c r="AF14" s="149" t="str">
        <f t="shared" si="5"/>
        <v>-</v>
      </c>
      <c r="AG14" s="149" t="str">
        <f t="shared" si="5"/>
        <v>-</v>
      </c>
      <c r="AH14" s="149" t="str">
        <f t="shared" si="5"/>
        <v>-</v>
      </c>
      <c r="AI14" s="149" t="str">
        <f t="shared" si="5"/>
        <v>-</v>
      </c>
      <c r="AJ14" s="148"/>
      <c r="AK14" s="149">
        <f t="shared" si="6"/>
        <v>1</v>
      </c>
      <c r="AL14" s="149" t="str">
        <f t="shared" si="6"/>
        <v>-</v>
      </c>
      <c r="AM14" s="149" t="str">
        <f t="shared" si="6"/>
        <v>-</v>
      </c>
      <c r="AN14" s="149" t="str">
        <f t="shared" si="6"/>
        <v>-</v>
      </c>
      <c r="AO14" s="149" t="str">
        <f t="shared" si="6"/>
        <v>-</v>
      </c>
      <c r="AP14" s="149" t="str">
        <f t="shared" si="6"/>
        <v>-</v>
      </c>
      <c r="AQ14" s="149" t="str">
        <f t="shared" si="6"/>
        <v>-</v>
      </c>
      <c r="AR14" s="149" t="str">
        <f t="shared" si="6"/>
        <v>-</v>
      </c>
      <c r="AS14" s="149" t="str">
        <f t="shared" si="6"/>
        <v>-</v>
      </c>
      <c r="AT14" s="148"/>
      <c r="AU14" s="149" t="str">
        <f t="shared" si="7"/>
        <v>-</v>
      </c>
      <c r="AV14" s="149" t="str">
        <f t="shared" si="7"/>
        <v>-</v>
      </c>
      <c r="AW14" s="149" t="str">
        <f t="shared" si="7"/>
        <v>-</v>
      </c>
      <c r="AX14" s="149" t="str">
        <f t="shared" si="7"/>
        <v>-</v>
      </c>
      <c r="AY14" s="149" t="str">
        <f t="shared" si="7"/>
        <v>-</v>
      </c>
      <c r="AZ14" s="149" t="str">
        <f t="shared" si="7"/>
        <v>-</v>
      </c>
      <c r="BA14" s="149" t="str">
        <f t="shared" si="7"/>
        <v>-</v>
      </c>
      <c r="BB14" s="149" t="str">
        <f t="shared" si="7"/>
        <v>-</v>
      </c>
      <c r="BC14" s="149" t="str">
        <f t="shared" si="7"/>
        <v>-</v>
      </c>
      <c r="BD14" s="148"/>
      <c r="BE14" s="149" t="str">
        <f t="shared" si="8"/>
        <v>-</v>
      </c>
      <c r="BF14" s="149" t="str">
        <f t="shared" si="8"/>
        <v>-</v>
      </c>
      <c r="BG14" s="149" t="str">
        <f t="shared" si="8"/>
        <v>-</v>
      </c>
      <c r="BH14" s="149" t="str">
        <f t="shared" si="8"/>
        <v>-</v>
      </c>
      <c r="BI14" s="149" t="str">
        <f t="shared" si="8"/>
        <v>-</v>
      </c>
      <c r="BJ14" s="149" t="str">
        <f t="shared" si="8"/>
        <v>-</v>
      </c>
      <c r="BK14" s="149" t="str">
        <f t="shared" si="8"/>
        <v>-</v>
      </c>
      <c r="BL14" s="149" t="str">
        <f t="shared" si="8"/>
        <v>-</v>
      </c>
      <c r="BM14" s="149" t="str">
        <f t="shared" si="8"/>
        <v>-</v>
      </c>
      <c r="BN14" s="148"/>
      <c r="BO14" s="149"/>
      <c r="BP14" s="149"/>
      <c r="BQ14" s="149"/>
      <c r="BR14" s="149"/>
      <c r="BS14" s="149"/>
      <c r="BT14" s="149"/>
      <c r="BU14" s="149"/>
      <c r="BV14" s="149"/>
      <c r="BW14" s="149"/>
      <c r="BX14" s="147"/>
      <c r="BY14" s="147"/>
    </row>
    <row r="15" spans="1:77" s="111" customFormat="1" ht="14.25" customHeight="1" x14ac:dyDescent="0.2">
      <c r="A15" s="103">
        <v>6</v>
      </c>
      <c r="B15" s="132" t="s">
        <v>165</v>
      </c>
      <c r="C15" s="116">
        <v>1</v>
      </c>
      <c r="D15" s="116"/>
      <c r="E15" s="116"/>
      <c r="F15" s="116"/>
      <c r="G15" s="116"/>
      <c r="H15" s="116"/>
      <c r="I15" s="116">
        <v>8</v>
      </c>
      <c r="J15" s="103">
        <f t="shared" si="9"/>
        <v>240</v>
      </c>
      <c r="K15" s="103">
        <f t="shared" si="3"/>
        <v>84</v>
      </c>
      <c r="L15" s="115">
        <v>34</v>
      </c>
      <c r="M15" s="115">
        <v>50</v>
      </c>
      <c r="N15" s="115"/>
      <c r="O15" s="103">
        <f t="shared" si="4"/>
        <v>156</v>
      </c>
      <c r="P15" s="50">
        <f>K15/P7</f>
        <v>5.6</v>
      </c>
      <c r="Q15" s="116"/>
      <c r="R15" s="116"/>
      <c r="S15" s="116"/>
      <c r="T15" s="116"/>
      <c r="U15" s="116"/>
      <c r="V15" s="116"/>
      <c r="W15" s="116"/>
      <c r="X15" s="151"/>
      <c r="Y15" s="151"/>
      <c r="Z15" s="151"/>
      <c r="AA15" s="151"/>
      <c r="AB15" s="151"/>
      <c r="AC15" s="151"/>
      <c r="AD15" s="151"/>
      <c r="AE15" s="151"/>
      <c r="AF15" s="151"/>
      <c r="AG15" s="151"/>
      <c r="AH15" s="151"/>
      <c r="AI15" s="151"/>
      <c r="AJ15" s="151"/>
      <c r="AK15" s="151"/>
      <c r="AL15" s="151"/>
      <c r="AM15" s="151"/>
      <c r="AN15" s="151"/>
      <c r="AO15" s="151"/>
      <c r="AP15" s="151"/>
      <c r="AQ15" s="151"/>
      <c r="AR15" s="151"/>
      <c r="AS15" s="151"/>
      <c r="AT15" s="151"/>
      <c r="AU15" s="151"/>
      <c r="AV15" s="151"/>
      <c r="AW15" s="151"/>
      <c r="AX15" s="151"/>
      <c r="AY15" s="151"/>
      <c r="AZ15" s="151"/>
      <c r="BA15" s="151"/>
      <c r="BB15" s="151"/>
      <c r="BC15" s="151"/>
      <c r="BD15" s="151"/>
      <c r="BE15" s="151"/>
      <c r="BF15" s="151"/>
      <c r="BG15" s="151"/>
      <c r="BH15" s="151"/>
      <c r="BI15" s="151"/>
      <c r="BJ15" s="151"/>
      <c r="BK15" s="151"/>
      <c r="BL15" s="151"/>
      <c r="BM15" s="151"/>
      <c r="BN15" s="151"/>
      <c r="BO15" s="151"/>
      <c r="BP15" s="151"/>
      <c r="BQ15" s="151"/>
      <c r="BR15" s="151"/>
      <c r="BS15" s="151"/>
      <c r="BT15" s="151"/>
      <c r="BU15" s="151"/>
      <c r="BV15" s="151"/>
      <c r="BW15" s="151"/>
      <c r="BX15" s="147"/>
      <c r="BY15" s="147"/>
    </row>
    <row r="16" spans="1:77" s="111" customFormat="1" ht="13.5" customHeight="1" x14ac:dyDescent="0.25">
      <c r="A16" s="103">
        <v>7</v>
      </c>
      <c r="B16" s="133" t="s">
        <v>125</v>
      </c>
      <c r="C16" s="103"/>
      <c r="D16" s="103">
        <v>2</v>
      </c>
      <c r="E16" s="103"/>
      <c r="F16" s="103"/>
      <c r="G16" s="103"/>
      <c r="H16" s="103"/>
      <c r="I16" s="103">
        <v>3</v>
      </c>
      <c r="J16" s="103">
        <f t="shared" si="9"/>
        <v>90</v>
      </c>
      <c r="K16" s="103">
        <f t="shared" si="3"/>
        <v>44</v>
      </c>
      <c r="L16" s="103">
        <v>20</v>
      </c>
      <c r="M16" s="103">
        <v>24</v>
      </c>
      <c r="N16" s="103"/>
      <c r="O16" s="103">
        <f t="shared" si="4"/>
        <v>46</v>
      </c>
      <c r="P16" s="103"/>
      <c r="Q16" s="50">
        <f>K16/Q7</f>
        <v>2.4444444444444446</v>
      </c>
      <c r="R16" s="103"/>
      <c r="S16" s="103"/>
      <c r="T16" s="103"/>
      <c r="U16" s="103"/>
      <c r="V16" s="103"/>
      <c r="W16" s="103"/>
      <c r="X16" s="148"/>
      <c r="Y16" s="148"/>
      <c r="Z16" s="148"/>
      <c r="AA16" s="149" t="str">
        <f t="shared" ref="AA16:AI16" si="10">IF(ISERROR(SEARCH(Y$8,$C25,1)),"-",IF(COUNTIF($C25,Y$8)=1,1,IF(ISERROR(SEARCH(CONCATENATE(Y$8,","),$C25,1)),IF(ISERROR(SEARCH(CONCATENATE(",",Y$8),$C25,1)),"-",1),1)))</f>
        <v>-</v>
      </c>
      <c r="AB16" s="149" t="str">
        <f t="shared" si="10"/>
        <v>-</v>
      </c>
      <c r="AC16" s="149" t="str">
        <f t="shared" si="10"/>
        <v>-</v>
      </c>
      <c r="AD16" s="149" t="str">
        <f t="shared" si="10"/>
        <v>-</v>
      </c>
      <c r="AE16" s="149" t="str">
        <f t="shared" si="10"/>
        <v>-</v>
      </c>
      <c r="AF16" s="149" t="str">
        <f t="shared" si="10"/>
        <v>-</v>
      </c>
      <c r="AG16" s="149" t="str">
        <f t="shared" si="10"/>
        <v>-</v>
      </c>
      <c r="AH16" s="149" t="str">
        <f t="shared" si="10"/>
        <v>-</v>
      </c>
      <c r="AI16" s="149" t="str">
        <f t="shared" si="10"/>
        <v>-</v>
      </c>
      <c r="AJ16" s="148"/>
      <c r="AK16" s="149" t="str">
        <f t="shared" ref="AK16:AS16" si="11">IF(ISERROR(SEARCH(AI$8,$D25,1)),"-",IF(COUNTIF($D25,AI$8)=1,1,IF(ISERROR(SEARCH(CONCATENATE(AI$8,","),$D25,1)),IF(ISERROR(SEARCH(CONCATENATE(",",AI$8),$D25,1)),"-",1),1)))</f>
        <v>-</v>
      </c>
      <c r="AL16" s="149" t="str">
        <f t="shared" si="11"/>
        <v>-</v>
      </c>
      <c r="AM16" s="149" t="str">
        <f t="shared" si="11"/>
        <v>-</v>
      </c>
      <c r="AN16" s="149">
        <f t="shared" si="11"/>
        <v>1</v>
      </c>
      <c r="AO16" s="149" t="str">
        <f t="shared" si="11"/>
        <v>-</v>
      </c>
      <c r="AP16" s="149" t="str">
        <f t="shared" si="11"/>
        <v>-</v>
      </c>
      <c r="AQ16" s="149" t="str">
        <f t="shared" si="11"/>
        <v>-</v>
      </c>
      <c r="AR16" s="149" t="str">
        <f t="shared" si="11"/>
        <v>-</v>
      </c>
      <c r="AS16" s="149" t="str">
        <f t="shared" si="11"/>
        <v>-</v>
      </c>
      <c r="AT16" s="148"/>
      <c r="AU16" s="149" t="str">
        <f t="shared" ref="AU16:BC16" si="12">IF(ISERROR(SEARCH(AS$8,$E25,1)),"-",IF(COUNTIF($E25,AS$8)=1,1,IF(ISERROR(SEARCH(CONCATENATE(AS$8,","),$E25,1)),IF(ISERROR(SEARCH(CONCATENATE(",",AS$8),$E25,1)),"-",1),1)))</f>
        <v>-</v>
      </c>
      <c r="AV16" s="149" t="str">
        <f t="shared" si="12"/>
        <v>-</v>
      </c>
      <c r="AW16" s="149" t="str">
        <f t="shared" si="12"/>
        <v>-</v>
      </c>
      <c r="AX16" s="149" t="str">
        <f t="shared" si="12"/>
        <v>-</v>
      </c>
      <c r="AY16" s="149" t="str">
        <f t="shared" si="12"/>
        <v>-</v>
      </c>
      <c r="AZ16" s="149" t="str">
        <f t="shared" si="12"/>
        <v>-</v>
      </c>
      <c r="BA16" s="149" t="str">
        <f t="shared" si="12"/>
        <v>-</v>
      </c>
      <c r="BB16" s="149" t="str">
        <f t="shared" si="12"/>
        <v>-</v>
      </c>
      <c r="BC16" s="149" t="str">
        <f t="shared" si="12"/>
        <v>-</v>
      </c>
      <c r="BD16" s="148"/>
      <c r="BE16" s="149" t="str">
        <f t="shared" ref="BE16:BM16" si="13">IF(ISERROR(SEARCH(BC$8,$F25,1)),"-",IF(COUNTIF($F25,BC$8)=1,1,IF(ISERROR(SEARCH(CONCATENATE(BC$8,","),$F25,1)),IF(ISERROR(SEARCH(CONCATENATE(",",BC$8),$F25,1)),"-",1),1)))</f>
        <v>-</v>
      </c>
      <c r="BF16" s="149" t="str">
        <f t="shared" si="13"/>
        <v>-</v>
      </c>
      <c r="BG16" s="149" t="str">
        <f t="shared" si="13"/>
        <v>-</v>
      </c>
      <c r="BH16" s="149" t="str">
        <f t="shared" si="13"/>
        <v>-</v>
      </c>
      <c r="BI16" s="149" t="str">
        <f t="shared" si="13"/>
        <v>-</v>
      </c>
      <c r="BJ16" s="149" t="str">
        <f t="shared" si="13"/>
        <v>-</v>
      </c>
      <c r="BK16" s="149" t="str">
        <f t="shared" si="13"/>
        <v>-</v>
      </c>
      <c r="BL16" s="149" t="str">
        <f t="shared" si="13"/>
        <v>-</v>
      </c>
      <c r="BM16" s="149" t="str">
        <f t="shared" si="13"/>
        <v>-</v>
      </c>
      <c r="BN16" s="148"/>
      <c r="BO16" s="149"/>
      <c r="BP16" s="149"/>
      <c r="BQ16" s="149"/>
      <c r="BR16" s="149"/>
      <c r="BS16" s="149"/>
      <c r="BT16" s="149"/>
      <c r="BU16" s="149"/>
      <c r="BV16" s="149"/>
      <c r="BW16" s="149"/>
      <c r="BX16" s="147"/>
      <c r="BY16" s="147"/>
    </row>
    <row r="17" spans="1:77" s="111" customFormat="1" ht="17.25" customHeight="1" x14ac:dyDescent="0.25">
      <c r="A17" s="103">
        <v>8</v>
      </c>
      <c r="B17" s="125" t="s">
        <v>101</v>
      </c>
      <c r="C17" s="103"/>
      <c r="D17" s="103">
        <v>2</v>
      </c>
      <c r="E17" s="103"/>
      <c r="F17" s="103"/>
      <c r="G17" s="103"/>
      <c r="H17" s="103"/>
      <c r="I17" s="103">
        <v>5</v>
      </c>
      <c r="J17" s="103">
        <f t="shared" si="9"/>
        <v>150</v>
      </c>
      <c r="K17" s="103">
        <f t="shared" si="3"/>
        <v>72</v>
      </c>
      <c r="L17" s="103"/>
      <c r="M17" s="103"/>
      <c r="N17" s="103">
        <v>72</v>
      </c>
      <c r="O17" s="103">
        <f t="shared" si="4"/>
        <v>78</v>
      </c>
      <c r="P17" s="103"/>
      <c r="Q17" s="50">
        <f>K17/Q7</f>
        <v>4</v>
      </c>
      <c r="R17" s="103"/>
      <c r="S17" s="103"/>
      <c r="T17" s="103"/>
      <c r="U17" s="103"/>
      <c r="V17" s="103"/>
      <c r="W17" s="103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146"/>
      <c r="AK17" s="146"/>
      <c r="AL17" s="146"/>
      <c r="AM17" s="146"/>
      <c r="AN17" s="146"/>
      <c r="AO17" s="146"/>
      <c r="AP17" s="146"/>
      <c r="AQ17" s="146"/>
      <c r="AR17" s="146"/>
      <c r="AS17" s="146"/>
      <c r="AT17" s="146"/>
      <c r="AU17" s="146"/>
      <c r="AV17" s="146"/>
      <c r="AW17" s="146"/>
      <c r="AX17" s="146"/>
      <c r="AY17" s="146"/>
      <c r="AZ17" s="146"/>
      <c r="BA17" s="146"/>
      <c r="BB17" s="146"/>
      <c r="BC17" s="146"/>
      <c r="BD17" s="146"/>
      <c r="BE17" s="146"/>
      <c r="BF17" s="146"/>
      <c r="BG17" s="146"/>
      <c r="BH17" s="146"/>
      <c r="BI17" s="146"/>
      <c r="BJ17" s="146"/>
      <c r="BK17" s="146"/>
      <c r="BL17" s="146"/>
      <c r="BM17" s="146"/>
      <c r="BN17" s="146"/>
      <c r="BO17" s="146"/>
      <c r="BP17" s="146"/>
      <c r="BQ17" s="146"/>
      <c r="BR17" s="146"/>
      <c r="BS17" s="146"/>
      <c r="BT17" s="146"/>
      <c r="BU17" s="146"/>
      <c r="BV17" s="146"/>
      <c r="BW17" s="146"/>
      <c r="BX17" s="147"/>
      <c r="BY17" s="147"/>
    </row>
    <row r="18" spans="1:77" s="111" customFormat="1" ht="15" x14ac:dyDescent="0.25">
      <c r="A18" s="103">
        <v>9</v>
      </c>
      <c r="B18" s="125" t="s">
        <v>108</v>
      </c>
      <c r="C18" s="103"/>
      <c r="D18" s="103">
        <v>2</v>
      </c>
      <c r="E18" s="103"/>
      <c r="F18" s="103"/>
      <c r="G18" s="103"/>
      <c r="H18" s="103"/>
      <c r="I18" s="103">
        <v>4</v>
      </c>
      <c r="J18" s="103">
        <f t="shared" si="9"/>
        <v>120</v>
      </c>
      <c r="K18" s="103">
        <f t="shared" si="3"/>
        <v>60</v>
      </c>
      <c r="L18" s="103">
        <v>28</v>
      </c>
      <c r="M18" s="103">
        <v>32</v>
      </c>
      <c r="N18" s="103"/>
      <c r="O18" s="103">
        <f t="shared" si="4"/>
        <v>60</v>
      </c>
      <c r="P18" s="103"/>
      <c r="Q18" s="50">
        <f>K18/Q7</f>
        <v>3.3333333333333335</v>
      </c>
      <c r="R18" s="113"/>
      <c r="S18" s="113"/>
      <c r="T18" s="103"/>
      <c r="U18" s="113"/>
      <c r="V18" s="103"/>
      <c r="W18" s="113"/>
      <c r="X18" s="148"/>
      <c r="Y18" s="148"/>
      <c r="Z18" s="148"/>
      <c r="AA18" s="149"/>
      <c r="AB18" s="149"/>
      <c r="AC18" s="149"/>
      <c r="AD18" s="149"/>
      <c r="AE18" s="149"/>
      <c r="AF18" s="149"/>
      <c r="AG18" s="149"/>
      <c r="AH18" s="149"/>
      <c r="AI18" s="149"/>
      <c r="AJ18" s="148"/>
      <c r="AK18" s="149"/>
      <c r="AL18" s="149"/>
      <c r="AM18" s="149"/>
      <c r="AN18" s="149"/>
      <c r="AO18" s="149"/>
      <c r="AP18" s="149"/>
      <c r="AQ18" s="149"/>
      <c r="AR18" s="149"/>
      <c r="AS18" s="149"/>
      <c r="AT18" s="148"/>
      <c r="AU18" s="149"/>
      <c r="AV18" s="149"/>
      <c r="AW18" s="149"/>
      <c r="AX18" s="149"/>
      <c r="AY18" s="149"/>
      <c r="AZ18" s="149"/>
      <c r="BA18" s="149"/>
      <c r="BB18" s="149"/>
      <c r="BC18" s="149"/>
      <c r="BD18" s="148"/>
      <c r="BE18" s="149"/>
      <c r="BF18" s="149"/>
      <c r="BG18" s="149"/>
      <c r="BH18" s="149"/>
      <c r="BI18" s="149"/>
      <c r="BJ18" s="149"/>
      <c r="BK18" s="149"/>
      <c r="BL18" s="149"/>
      <c r="BM18" s="149"/>
      <c r="BN18" s="148"/>
      <c r="BO18" s="149"/>
      <c r="BP18" s="149"/>
      <c r="BQ18" s="149"/>
      <c r="BR18" s="149"/>
      <c r="BS18" s="149"/>
      <c r="BT18" s="149"/>
      <c r="BU18" s="149"/>
      <c r="BV18" s="149"/>
      <c r="BW18" s="149"/>
      <c r="BX18" s="147"/>
      <c r="BY18" s="147"/>
    </row>
    <row r="19" spans="1:77" s="112" customFormat="1" ht="32.25" customHeight="1" x14ac:dyDescent="0.2">
      <c r="A19" s="103">
        <v>10</v>
      </c>
      <c r="B19" s="118" t="s">
        <v>166</v>
      </c>
      <c r="C19" s="117"/>
      <c r="D19" s="117">
        <v>2</v>
      </c>
      <c r="E19" s="117"/>
      <c r="F19" s="117"/>
      <c r="G19" s="117"/>
      <c r="H19" s="117"/>
      <c r="I19" s="117">
        <v>4.5</v>
      </c>
      <c r="J19" s="117">
        <f t="shared" si="9"/>
        <v>135</v>
      </c>
      <c r="K19" s="117">
        <f t="shared" si="3"/>
        <v>66</v>
      </c>
      <c r="L19" s="117">
        <v>30</v>
      </c>
      <c r="M19" s="117">
        <v>36</v>
      </c>
      <c r="N19" s="117"/>
      <c r="O19" s="117">
        <f t="shared" si="4"/>
        <v>69</v>
      </c>
      <c r="P19" s="117"/>
      <c r="Q19" s="214">
        <f>K19/Q7</f>
        <v>3.6666666666666665</v>
      </c>
      <c r="R19" s="119"/>
      <c r="S19" s="119"/>
      <c r="T19" s="117"/>
      <c r="U19" s="119"/>
      <c r="V19" s="117"/>
      <c r="W19" s="119"/>
      <c r="X19" s="152"/>
      <c r="Y19" s="152"/>
      <c r="Z19" s="152"/>
      <c r="AA19" s="149"/>
      <c r="AB19" s="149"/>
      <c r="AC19" s="149"/>
      <c r="AD19" s="149"/>
      <c r="AE19" s="149"/>
      <c r="AF19" s="149"/>
      <c r="AG19" s="149"/>
      <c r="AH19" s="149"/>
      <c r="AI19" s="149"/>
      <c r="AJ19" s="152"/>
      <c r="AK19" s="149"/>
      <c r="AL19" s="149"/>
      <c r="AM19" s="149"/>
      <c r="AN19" s="149"/>
      <c r="AO19" s="149"/>
      <c r="AP19" s="149"/>
      <c r="AQ19" s="149"/>
      <c r="AR19" s="149"/>
      <c r="AS19" s="149"/>
      <c r="AT19" s="152"/>
      <c r="AU19" s="149"/>
      <c r="AV19" s="149"/>
      <c r="AW19" s="149"/>
      <c r="AX19" s="149"/>
      <c r="AY19" s="149"/>
      <c r="AZ19" s="149"/>
      <c r="BA19" s="149"/>
      <c r="BB19" s="149"/>
      <c r="BC19" s="149"/>
      <c r="BD19" s="152"/>
      <c r="BE19" s="149"/>
      <c r="BF19" s="149"/>
      <c r="BG19" s="149"/>
      <c r="BH19" s="149"/>
      <c r="BI19" s="149"/>
      <c r="BJ19" s="149"/>
      <c r="BK19" s="149"/>
      <c r="BL19" s="149"/>
      <c r="BM19" s="149"/>
      <c r="BN19" s="152"/>
      <c r="BO19" s="149"/>
      <c r="BP19" s="149"/>
      <c r="BQ19" s="149"/>
      <c r="BR19" s="149"/>
      <c r="BS19" s="149"/>
      <c r="BT19" s="149"/>
      <c r="BU19" s="149"/>
      <c r="BV19" s="149"/>
      <c r="BW19" s="149"/>
      <c r="BX19" s="153"/>
      <c r="BY19" s="153"/>
    </row>
    <row r="20" spans="1:77" s="111" customFormat="1" ht="18.75" customHeight="1" x14ac:dyDescent="0.25">
      <c r="A20" s="103">
        <v>11</v>
      </c>
      <c r="B20" s="125" t="s">
        <v>107</v>
      </c>
      <c r="C20" s="114">
        <v>2</v>
      </c>
      <c r="D20" s="114"/>
      <c r="E20" s="114"/>
      <c r="F20" s="114"/>
      <c r="G20" s="114">
        <v>2</v>
      </c>
      <c r="H20" s="114"/>
      <c r="I20" s="114">
        <v>6</v>
      </c>
      <c r="J20" s="103">
        <f t="shared" si="9"/>
        <v>180</v>
      </c>
      <c r="K20" s="103">
        <f t="shared" si="3"/>
        <v>88</v>
      </c>
      <c r="L20" s="115">
        <v>36</v>
      </c>
      <c r="M20" s="115"/>
      <c r="N20" s="115">
        <v>52</v>
      </c>
      <c r="O20" s="103">
        <f t="shared" si="4"/>
        <v>92</v>
      </c>
      <c r="P20" s="114"/>
      <c r="Q20" s="50">
        <f>K20/Q7</f>
        <v>4.8888888888888893</v>
      </c>
      <c r="R20" s="114"/>
      <c r="S20" s="114"/>
      <c r="T20" s="114"/>
      <c r="U20" s="114"/>
      <c r="V20" s="114"/>
      <c r="W20" s="114"/>
      <c r="X20" s="148"/>
      <c r="Y20" s="148"/>
      <c r="Z20" s="148"/>
      <c r="AA20" s="149" t="str">
        <f t="shared" ref="AA20:AI20" si="14">IF(ISERROR(SEARCH(Y$8,$C20,1)),"-",IF(COUNTIF($C20,Y$8)=1,1,IF(ISERROR(SEARCH(CONCATENATE(Y$8,","),$C20,1)),IF(ISERROR(SEARCH(CONCATENATE(",",Y$8),$C20,1)),"-",1),1)))</f>
        <v>-</v>
      </c>
      <c r="AB20" s="149">
        <f t="shared" si="14"/>
        <v>1</v>
      </c>
      <c r="AC20" s="149" t="str">
        <f t="shared" si="14"/>
        <v>-</v>
      </c>
      <c r="AD20" s="149" t="str">
        <f t="shared" si="14"/>
        <v>-</v>
      </c>
      <c r="AE20" s="149" t="str">
        <f t="shared" si="14"/>
        <v>-</v>
      </c>
      <c r="AF20" s="149" t="str">
        <f t="shared" si="14"/>
        <v>-</v>
      </c>
      <c r="AG20" s="149" t="str">
        <f t="shared" si="14"/>
        <v>-</v>
      </c>
      <c r="AH20" s="149" t="str">
        <f t="shared" si="14"/>
        <v>-</v>
      </c>
      <c r="AI20" s="149" t="str">
        <f t="shared" si="14"/>
        <v>-</v>
      </c>
      <c r="AJ20" s="148"/>
      <c r="AK20" s="149" t="str">
        <f t="shared" ref="AK20:AS20" si="15">IF(ISERROR(SEARCH(AI$8,$D20,1)),"-",IF(COUNTIF($D20,AI$8)=1,1,IF(ISERROR(SEARCH(CONCATENATE(AI$8,","),$D20,1)),IF(ISERROR(SEARCH(CONCATENATE(",",AI$8),$D20,1)),"-",1),1)))</f>
        <v>-</v>
      </c>
      <c r="AL20" s="149" t="str">
        <f t="shared" si="15"/>
        <v>-</v>
      </c>
      <c r="AM20" s="149" t="str">
        <f t="shared" si="15"/>
        <v>-</v>
      </c>
      <c r="AN20" s="149" t="str">
        <f t="shared" si="15"/>
        <v>-</v>
      </c>
      <c r="AO20" s="149" t="str">
        <f t="shared" si="15"/>
        <v>-</v>
      </c>
      <c r="AP20" s="149" t="str">
        <f t="shared" si="15"/>
        <v>-</v>
      </c>
      <c r="AQ20" s="149" t="str">
        <f t="shared" si="15"/>
        <v>-</v>
      </c>
      <c r="AR20" s="149" t="str">
        <f t="shared" si="15"/>
        <v>-</v>
      </c>
      <c r="AS20" s="149" t="str">
        <f t="shared" si="15"/>
        <v>-</v>
      </c>
      <c r="AT20" s="148"/>
      <c r="AU20" s="149" t="str">
        <f t="shared" ref="AU20:BC20" si="16">IF(ISERROR(SEARCH(AS$8,$E20,1)),"-",IF(COUNTIF($E20,AS$8)=1,1,IF(ISERROR(SEARCH(CONCATENATE(AS$8,","),$E20,1)),IF(ISERROR(SEARCH(CONCATENATE(",",AS$8),$E20,1)),"-",1),1)))</f>
        <v>-</v>
      </c>
      <c r="AV20" s="149" t="str">
        <f t="shared" si="16"/>
        <v>-</v>
      </c>
      <c r="AW20" s="149" t="str">
        <f t="shared" si="16"/>
        <v>-</v>
      </c>
      <c r="AX20" s="149" t="str">
        <f t="shared" si="16"/>
        <v>-</v>
      </c>
      <c r="AY20" s="149" t="str">
        <f t="shared" si="16"/>
        <v>-</v>
      </c>
      <c r="AZ20" s="149" t="str">
        <f t="shared" si="16"/>
        <v>-</v>
      </c>
      <c r="BA20" s="149" t="str">
        <f t="shared" si="16"/>
        <v>-</v>
      </c>
      <c r="BB20" s="149" t="str">
        <f t="shared" si="16"/>
        <v>-</v>
      </c>
      <c r="BC20" s="149" t="str">
        <f t="shared" si="16"/>
        <v>-</v>
      </c>
      <c r="BD20" s="148"/>
      <c r="BE20" s="149" t="str">
        <f t="shared" ref="BE20:BM20" si="17">IF(ISERROR(SEARCH(BC$8,$F20,1)),"-",IF(COUNTIF($F20,BC$8)=1,1,IF(ISERROR(SEARCH(CONCATENATE(BC$8,","),$F20,1)),IF(ISERROR(SEARCH(CONCATENATE(",",BC$8),$F20,1)),"-",1),1)))</f>
        <v>-</v>
      </c>
      <c r="BF20" s="149" t="str">
        <f t="shared" si="17"/>
        <v>-</v>
      </c>
      <c r="BG20" s="149" t="str">
        <f t="shared" si="17"/>
        <v>-</v>
      </c>
      <c r="BH20" s="149" t="str">
        <f t="shared" si="17"/>
        <v>-</v>
      </c>
      <c r="BI20" s="149" t="str">
        <f t="shared" si="17"/>
        <v>-</v>
      </c>
      <c r="BJ20" s="149" t="str">
        <f t="shared" si="17"/>
        <v>-</v>
      </c>
      <c r="BK20" s="149" t="str">
        <f t="shared" si="17"/>
        <v>-</v>
      </c>
      <c r="BL20" s="149" t="str">
        <f t="shared" si="17"/>
        <v>-</v>
      </c>
      <c r="BM20" s="149" t="str">
        <f t="shared" si="17"/>
        <v>-</v>
      </c>
      <c r="BN20" s="148"/>
      <c r="BO20" s="149"/>
      <c r="BP20" s="149"/>
      <c r="BQ20" s="149"/>
      <c r="BR20" s="149"/>
      <c r="BS20" s="149"/>
      <c r="BT20" s="149"/>
      <c r="BU20" s="149"/>
      <c r="BV20" s="149"/>
      <c r="BW20" s="149"/>
      <c r="BX20" s="147"/>
      <c r="BY20" s="147"/>
    </row>
    <row r="21" spans="1:77" s="111" customFormat="1" ht="16.5" customHeight="1" x14ac:dyDescent="0.25">
      <c r="A21" s="103">
        <v>12</v>
      </c>
      <c r="B21" s="125" t="s">
        <v>105</v>
      </c>
      <c r="C21" s="103">
        <v>2</v>
      </c>
      <c r="D21" s="103"/>
      <c r="E21" s="103"/>
      <c r="F21" s="103"/>
      <c r="G21" s="103"/>
      <c r="H21" s="103"/>
      <c r="I21" s="103">
        <v>3</v>
      </c>
      <c r="J21" s="103">
        <f t="shared" si="9"/>
        <v>90</v>
      </c>
      <c r="K21" s="103">
        <f t="shared" si="3"/>
        <v>44</v>
      </c>
      <c r="L21" s="103">
        <v>20</v>
      </c>
      <c r="M21" s="103"/>
      <c r="N21" s="103">
        <v>24</v>
      </c>
      <c r="O21" s="103">
        <f t="shared" si="4"/>
        <v>46</v>
      </c>
      <c r="P21" s="103"/>
      <c r="Q21" s="50">
        <f>K21/Q7</f>
        <v>2.4444444444444446</v>
      </c>
      <c r="R21" s="103"/>
      <c r="S21" s="103"/>
      <c r="T21" s="103"/>
      <c r="U21" s="103"/>
      <c r="V21" s="103"/>
      <c r="W21" s="103"/>
      <c r="X21" s="146"/>
      <c r="Y21" s="146"/>
      <c r="Z21" s="146"/>
      <c r="AA21" s="146"/>
      <c r="AB21" s="146"/>
      <c r="AC21" s="146"/>
      <c r="AD21" s="146"/>
      <c r="AE21" s="146"/>
      <c r="AF21" s="146"/>
      <c r="AG21" s="146"/>
      <c r="AH21" s="146"/>
      <c r="AI21" s="146"/>
      <c r="AJ21" s="146"/>
      <c r="AK21" s="146"/>
      <c r="AL21" s="146"/>
      <c r="AM21" s="146"/>
      <c r="AN21" s="146"/>
      <c r="AO21" s="146"/>
      <c r="AP21" s="146"/>
      <c r="AQ21" s="146"/>
      <c r="AR21" s="146"/>
      <c r="AS21" s="146"/>
      <c r="AT21" s="146"/>
      <c r="AU21" s="146"/>
      <c r="AV21" s="146"/>
      <c r="AW21" s="146"/>
      <c r="AX21" s="146"/>
      <c r="AY21" s="146"/>
      <c r="AZ21" s="146"/>
      <c r="BA21" s="146"/>
      <c r="BB21" s="146"/>
      <c r="BC21" s="146"/>
      <c r="BD21" s="146"/>
      <c r="BE21" s="146"/>
      <c r="BF21" s="146"/>
      <c r="BG21" s="146"/>
      <c r="BH21" s="146"/>
      <c r="BI21" s="146"/>
      <c r="BJ21" s="146"/>
      <c r="BK21" s="146"/>
      <c r="BL21" s="146"/>
      <c r="BM21" s="146"/>
      <c r="BN21" s="146"/>
      <c r="BO21" s="146"/>
      <c r="BP21" s="146"/>
      <c r="BQ21" s="146"/>
      <c r="BR21" s="146"/>
      <c r="BS21" s="146"/>
      <c r="BT21" s="146"/>
      <c r="BU21" s="146"/>
      <c r="BV21" s="146"/>
      <c r="BW21" s="146"/>
      <c r="BX21" s="147"/>
      <c r="BY21" s="147"/>
    </row>
    <row r="22" spans="1:77" s="111" customFormat="1" ht="15.75" customHeight="1" x14ac:dyDescent="0.25">
      <c r="A22" s="103">
        <v>13</v>
      </c>
      <c r="B22" s="125" t="s">
        <v>103</v>
      </c>
      <c r="C22" s="114"/>
      <c r="D22" s="114"/>
      <c r="E22" s="114"/>
      <c r="F22" s="114"/>
      <c r="G22" s="114"/>
      <c r="H22" s="114"/>
      <c r="I22" s="103">
        <v>2</v>
      </c>
      <c r="J22" s="103">
        <f t="shared" si="9"/>
        <v>60</v>
      </c>
      <c r="K22" s="103">
        <f t="shared" si="3"/>
        <v>30</v>
      </c>
      <c r="L22" s="115"/>
      <c r="M22" s="115">
        <v>30</v>
      </c>
      <c r="N22" s="115"/>
      <c r="O22" s="103">
        <f t="shared" si="4"/>
        <v>30</v>
      </c>
      <c r="P22" s="50">
        <f>K22/P7</f>
        <v>2</v>
      </c>
      <c r="Q22" s="114"/>
      <c r="R22" s="114"/>
      <c r="S22" s="114"/>
      <c r="T22" s="114"/>
      <c r="U22" s="114"/>
      <c r="V22" s="114"/>
      <c r="W22" s="114"/>
      <c r="X22" s="148"/>
      <c r="Y22" s="148"/>
      <c r="Z22" s="148"/>
      <c r="AA22" s="149">
        <f t="shared" ref="AA22:AI22" si="18">SUM(AA11:AA11)</f>
        <v>0</v>
      </c>
      <c r="AB22" s="149">
        <f t="shared" si="18"/>
        <v>0</v>
      </c>
      <c r="AC22" s="149">
        <f t="shared" si="18"/>
        <v>0</v>
      </c>
      <c r="AD22" s="149">
        <f t="shared" si="18"/>
        <v>0</v>
      </c>
      <c r="AE22" s="149">
        <f t="shared" si="18"/>
        <v>0</v>
      </c>
      <c r="AF22" s="149">
        <f t="shared" si="18"/>
        <v>0</v>
      </c>
      <c r="AG22" s="149">
        <f t="shared" si="18"/>
        <v>0</v>
      </c>
      <c r="AH22" s="149">
        <f t="shared" si="18"/>
        <v>0</v>
      </c>
      <c r="AI22" s="149">
        <f t="shared" si="18"/>
        <v>0</v>
      </c>
      <c r="AJ22" s="148"/>
      <c r="AK22" s="149">
        <f t="shared" ref="AK22:AS22" si="19">SUM(AK11:AK11)</f>
        <v>0</v>
      </c>
      <c r="AL22" s="149">
        <f t="shared" si="19"/>
        <v>0</v>
      </c>
      <c r="AM22" s="149">
        <f t="shared" si="19"/>
        <v>0</v>
      </c>
      <c r="AN22" s="149">
        <f t="shared" si="19"/>
        <v>0</v>
      </c>
      <c r="AO22" s="149">
        <f t="shared" si="19"/>
        <v>0</v>
      </c>
      <c r="AP22" s="149">
        <f t="shared" si="19"/>
        <v>0</v>
      </c>
      <c r="AQ22" s="149">
        <f t="shared" si="19"/>
        <v>0</v>
      </c>
      <c r="AR22" s="149">
        <f t="shared" si="19"/>
        <v>0</v>
      </c>
      <c r="AS22" s="149">
        <f t="shared" si="19"/>
        <v>0</v>
      </c>
      <c r="AT22" s="148"/>
      <c r="AU22" s="149">
        <f t="shared" ref="AU22:BC22" si="20">SUM(AU11:AU11)</f>
        <v>0</v>
      </c>
      <c r="AV22" s="149">
        <f t="shared" si="20"/>
        <v>0</v>
      </c>
      <c r="AW22" s="149">
        <f t="shared" si="20"/>
        <v>0</v>
      </c>
      <c r="AX22" s="149">
        <f t="shared" si="20"/>
        <v>0</v>
      </c>
      <c r="AY22" s="149">
        <f t="shared" si="20"/>
        <v>0</v>
      </c>
      <c r="AZ22" s="149">
        <f t="shared" si="20"/>
        <v>0</v>
      </c>
      <c r="BA22" s="149">
        <f t="shared" si="20"/>
        <v>0</v>
      </c>
      <c r="BB22" s="149">
        <f t="shared" si="20"/>
        <v>0</v>
      </c>
      <c r="BC22" s="149">
        <f t="shared" si="20"/>
        <v>0</v>
      </c>
      <c r="BD22" s="148"/>
      <c r="BE22" s="149">
        <f t="shared" ref="BE22:BM22" si="21">SUM(BE11:BE11)</f>
        <v>0</v>
      </c>
      <c r="BF22" s="149">
        <f t="shared" si="21"/>
        <v>0</v>
      </c>
      <c r="BG22" s="149">
        <f t="shared" si="21"/>
        <v>0</v>
      </c>
      <c r="BH22" s="149">
        <f t="shared" si="21"/>
        <v>0</v>
      </c>
      <c r="BI22" s="149">
        <f t="shared" si="21"/>
        <v>0</v>
      </c>
      <c r="BJ22" s="149">
        <f t="shared" si="21"/>
        <v>0</v>
      </c>
      <c r="BK22" s="149">
        <f t="shared" si="21"/>
        <v>0</v>
      </c>
      <c r="BL22" s="149">
        <f t="shared" si="21"/>
        <v>0</v>
      </c>
      <c r="BM22" s="149">
        <f t="shared" si="21"/>
        <v>0</v>
      </c>
      <c r="BN22" s="148"/>
      <c r="BO22" s="149">
        <f t="shared" ref="BO22:BW22" si="22">SUM(BO11:BO11)</f>
        <v>0</v>
      </c>
      <c r="BP22" s="149">
        <f t="shared" si="22"/>
        <v>0</v>
      </c>
      <c r="BQ22" s="149">
        <f t="shared" si="22"/>
        <v>0</v>
      </c>
      <c r="BR22" s="149">
        <f t="shared" si="22"/>
        <v>0</v>
      </c>
      <c r="BS22" s="149">
        <f t="shared" si="22"/>
        <v>0</v>
      </c>
      <c r="BT22" s="149">
        <f t="shared" si="22"/>
        <v>0</v>
      </c>
      <c r="BU22" s="149">
        <f t="shared" si="22"/>
        <v>0</v>
      </c>
      <c r="BV22" s="149">
        <f t="shared" si="22"/>
        <v>0</v>
      </c>
      <c r="BW22" s="149">
        <f t="shared" si="22"/>
        <v>0</v>
      </c>
      <c r="BX22" s="147"/>
      <c r="BY22" s="147"/>
    </row>
    <row r="23" spans="1:77" s="111" customFormat="1" ht="16.5" customHeight="1" x14ac:dyDescent="0.25">
      <c r="A23" s="103">
        <v>14</v>
      </c>
      <c r="B23" s="125" t="s">
        <v>103</v>
      </c>
      <c r="C23" s="114"/>
      <c r="D23" s="114">
        <v>2</v>
      </c>
      <c r="E23" s="114"/>
      <c r="F23" s="114"/>
      <c r="G23" s="114"/>
      <c r="H23" s="114"/>
      <c r="I23" s="103">
        <v>2</v>
      </c>
      <c r="J23" s="103">
        <f t="shared" si="9"/>
        <v>60</v>
      </c>
      <c r="K23" s="103">
        <f t="shared" si="3"/>
        <v>30</v>
      </c>
      <c r="L23" s="115"/>
      <c r="M23" s="115">
        <v>30</v>
      </c>
      <c r="N23" s="115"/>
      <c r="O23" s="103">
        <f t="shared" si="4"/>
        <v>30</v>
      </c>
      <c r="P23" s="114"/>
      <c r="Q23" s="50">
        <f>K23/Q7</f>
        <v>1.6666666666666667</v>
      </c>
      <c r="R23" s="114"/>
      <c r="S23" s="114"/>
      <c r="T23" s="114"/>
      <c r="U23" s="114"/>
      <c r="V23" s="114"/>
      <c r="W23" s="114"/>
      <c r="X23" s="148"/>
      <c r="Y23" s="148"/>
      <c r="Z23" s="148"/>
      <c r="AA23" s="149">
        <f t="shared" ref="AA23:AI23" si="23">SUM(AA16:AA16)</f>
        <v>0</v>
      </c>
      <c r="AB23" s="149">
        <f t="shared" si="23"/>
        <v>0</v>
      </c>
      <c r="AC23" s="149">
        <f t="shared" si="23"/>
        <v>0</v>
      </c>
      <c r="AD23" s="149">
        <f t="shared" si="23"/>
        <v>0</v>
      </c>
      <c r="AE23" s="149">
        <f t="shared" si="23"/>
        <v>0</v>
      </c>
      <c r="AF23" s="149">
        <f t="shared" si="23"/>
        <v>0</v>
      </c>
      <c r="AG23" s="149">
        <f t="shared" si="23"/>
        <v>0</v>
      </c>
      <c r="AH23" s="149">
        <f t="shared" si="23"/>
        <v>0</v>
      </c>
      <c r="AI23" s="149">
        <f t="shared" si="23"/>
        <v>0</v>
      </c>
      <c r="AJ23" s="148"/>
      <c r="AK23" s="149">
        <f t="shared" ref="AK23:AS23" si="24">SUM(AK16:AK16)</f>
        <v>0</v>
      </c>
      <c r="AL23" s="149">
        <f t="shared" si="24"/>
        <v>0</v>
      </c>
      <c r="AM23" s="149">
        <f t="shared" si="24"/>
        <v>0</v>
      </c>
      <c r="AN23" s="149">
        <f t="shared" si="24"/>
        <v>1</v>
      </c>
      <c r="AO23" s="149">
        <f t="shared" si="24"/>
        <v>0</v>
      </c>
      <c r="AP23" s="149">
        <f t="shared" si="24"/>
        <v>0</v>
      </c>
      <c r="AQ23" s="149">
        <f t="shared" si="24"/>
        <v>0</v>
      </c>
      <c r="AR23" s="149">
        <f t="shared" si="24"/>
        <v>0</v>
      </c>
      <c r="AS23" s="149">
        <f t="shared" si="24"/>
        <v>0</v>
      </c>
      <c r="AT23" s="148"/>
      <c r="AU23" s="149">
        <f t="shared" ref="AU23:BC23" si="25">SUM(AU16:AU16)</f>
        <v>0</v>
      </c>
      <c r="AV23" s="149">
        <f t="shared" si="25"/>
        <v>0</v>
      </c>
      <c r="AW23" s="149">
        <f t="shared" si="25"/>
        <v>0</v>
      </c>
      <c r="AX23" s="149">
        <f t="shared" si="25"/>
        <v>0</v>
      </c>
      <c r="AY23" s="149">
        <f t="shared" si="25"/>
        <v>0</v>
      </c>
      <c r="AZ23" s="149">
        <f t="shared" si="25"/>
        <v>0</v>
      </c>
      <c r="BA23" s="149">
        <f t="shared" si="25"/>
        <v>0</v>
      </c>
      <c r="BB23" s="149">
        <f t="shared" si="25"/>
        <v>0</v>
      </c>
      <c r="BC23" s="149">
        <f t="shared" si="25"/>
        <v>0</v>
      </c>
      <c r="BD23" s="148"/>
      <c r="BE23" s="149">
        <f t="shared" ref="BE23:BM23" si="26">SUM(BE16:BE16)</f>
        <v>0</v>
      </c>
      <c r="BF23" s="149">
        <f t="shared" si="26"/>
        <v>0</v>
      </c>
      <c r="BG23" s="149">
        <f t="shared" si="26"/>
        <v>0</v>
      </c>
      <c r="BH23" s="149">
        <f t="shared" si="26"/>
        <v>0</v>
      </c>
      <c r="BI23" s="149">
        <f t="shared" si="26"/>
        <v>0</v>
      </c>
      <c r="BJ23" s="149">
        <f t="shared" si="26"/>
        <v>0</v>
      </c>
      <c r="BK23" s="149">
        <f t="shared" si="26"/>
        <v>0</v>
      </c>
      <c r="BL23" s="149">
        <f t="shared" si="26"/>
        <v>0</v>
      </c>
      <c r="BM23" s="149">
        <f t="shared" si="26"/>
        <v>0</v>
      </c>
      <c r="BN23" s="148"/>
      <c r="BO23" s="149">
        <f t="shared" ref="BO23:BW23" si="27">SUM(BO16:BO16)</f>
        <v>0</v>
      </c>
      <c r="BP23" s="149">
        <f t="shared" si="27"/>
        <v>0</v>
      </c>
      <c r="BQ23" s="149">
        <f t="shared" si="27"/>
        <v>0</v>
      </c>
      <c r="BR23" s="149">
        <f t="shared" si="27"/>
        <v>0</v>
      </c>
      <c r="BS23" s="149">
        <f t="shared" si="27"/>
        <v>0</v>
      </c>
      <c r="BT23" s="149">
        <f t="shared" si="27"/>
        <v>0</v>
      </c>
      <c r="BU23" s="149">
        <f t="shared" si="27"/>
        <v>0</v>
      </c>
      <c r="BV23" s="149">
        <f t="shared" si="27"/>
        <v>0</v>
      </c>
      <c r="BW23" s="149">
        <f t="shared" si="27"/>
        <v>0</v>
      </c>
      <c r="BX23" s="147"/>
      <c r="BY23" s="147"/>
    </row>
    <row r="24" spans="1:77" s="158" customFormat="1" ht="15" customHeight="1" x14ac:dyDescent="0.25">
      <c r="A24" s="103">
        <v>15</v>
      </c>
      <c r="B24" s="125" t="s">
        <v>103</v>
      </c>
      <c r="C24" s="114"/>
      <c r="D24" s="114"/>
      <c r="E24" s="114"/>
      <c r="F24" s="114"/>
      <c r="G24" s="114"/>
      <c r="H24" s="114"/>
      <c r="I24" s="103">
        <v>2</v>
      </c>
      <c r="J24" s="103">
        <f t="shared" si="9"/>
        <v>60</v>
      </c>
      <c r="K24" s="103">
        <f t="shared" si="3"/>
        <v>30</v>
      </c>
      <c r="L24" s="115"/>
      <c r="M24" s="115">
        <v>30</v>
      </c>
      <c r="N24" s="115"/>
      <c r="O24" s="103">
        <f t="shared" si="4"/>
        <v>30</v>
      </c>
      <c r="P24" s="114"/>
      <c r="Q24" s="114"/>
      <c r="R24" s="190">
        <f>K24/R7</f>
        <v>2</v>
      </c>
      <c r="S24" s="114"/>
      <c r="T24" s="114"/>
      <c r="U24" s="114"/>
      <c r="V24" s="114"/>
      <c r="W24" s="114"/>
      <c r="X24" s="155"/>
      <c r="Y24" s="155"/>
      <c r="Z24" s="155"/>
      <c r="AA24" s="156">
        <f t="shared" ref="AA24:AI24" si="28">SUM(AA22:AA22)</f>
        <v>0</v>
      </c>
      <c r="AB24" s="156">
        <f t="shared" si="28"/>
        <v>0</v>
      </c>
      <c r="AC24" s="156">
        <f t="shared" si="28"/>
        <v>0</v>
      </c>
      <c r="AD24" s="156">
        <f t="shared" si="28"/>
        <v>0</v>
      </c>
      <c r="AE24" s="156">
        <f t="shared" si="28"/>
        <v>0</v>
      </c>
      <c r="AF24" s="156">
        <f t="shared" si="28"/>
        <v>0</v>
      </c>
      <c r="AG24" s="156">
        <f t="shared" si="28"/>
        <v>0</v>
      </c>
      <c r="AH24" s="156">
        <f t="shared" si="28"/>
        <v>0</v>
      </c>
      <c r="AI24" s="156">
        <f t="shared" si="28"/>
        <v>0</v>
      </c>
      <c r="AJ24" s="155"/>
      <c r="AK24" s="156">
        <f t="shared" ref="AK24:AS24" si="29">SUM(AK22:AK22)</f>
        <v>0</v>
      </c>
      <c r="AL24" s="156">
        <f t="shared" si="29"/>
        <v>0</v>
      </c>
      <c r="AM24" s="156">
        <f t="shared" si="29"/>
        <v>0</v>
      </c>
      <c r="AN24" s="156">
        <f t="shared" si="29"/>
        <v>0</v>
      </c>
      <c r="AO24" s="156">
        <f t="shared" si="29"/>
        <v>0</v>
      </c>
      <c r="AP24" s="156">
        <f t="shared" si="29"/>
        <v>0</v>
      </c>
      <c r="AQ24" s="156">
        <f t="shared" si="29"/>
        <v>0</v>
      </c>
      <c r="AR24" s="156">
        <f t="shared" si="29"/>
        <v>0</v>
      </c>
      <c r="AS24" s="156">
        <f t="shared" si="29"/>
        <v>0</v>
      </c>
      <c r="AT24" s="155"/>
      <c r="AU24" s="156">
        <f t="shared" ref="AU24:BC24" si="30">SUM(AU22:AU22)</f>
        <v>0</v>
      </c>
      <c r="AV24" s="156">
        <f t="shared" si="30"/>
        <v>0</v>
      </c>
      <c r="AW24" s="156">
        <f t="shared" si="30"/>
        <v>0</v>
      </c>
      <c r="AX24" s="156">
        <f t="shared" si="30"/>
        <v>0</v>
      </c>
      <c r="AY24" s="156">
        <f t="shared" si="30"/>
        <v>0</v>
      </c>
      <c r="AZ24" s="156">
        <f t="shared" si="30"/>
        <v>0</v>
      </c>
      <c r="BA24" s="156">
        <f t="shared" si="30"/>
        <v>0</v>
      </c>
      <c r="BB24" s="156">
        <f t="shared" si="30"/>
        <v>0</v>
      </c>
      <c r="BC24" s="156">
        <f t="shared" si="30"/>
        <v>0</v>
      </c>
      <c r="BD24" s="155"/>
      <c r="BE24" s="156">
        <f t="shared" ref="BE24:BM24" si="31">SUM(BE22:BE22)</f>
        <v>0</v>
      </c>
      <c r="BF24" s="156">
        <f t="shared" si="31"/>
        <v>0</v>
      </c>
      <c r="BG24" s="156">
        <f t="shared" si="31"/>
        <v>0</v>
      </c>
      <c r="BH24" s="156">
        <f t="shared" si="31"/>
        <v>0</v>
      </c>
      <c r="BI24" s="156">
        <f t="shared" si="31"/>
        <v>0</v>
      </c>
      <c r="BJ24" s="156">
        <f t="shared" si="31"/>
        <v>0</v>
      </c>
      <c r="BK24" s="156">
        <f t="shared" si="31"/>
        <v>0</v>
      </c>
      <c r="BL24" s="156">
        <f t="shared" si="31"/>
        <v>0</v>
      </c>
      <c r="BM24" s="156">
        <f t="shared" si="31"/>
        <v>0</v>
      </c>
      <c r="BN24" s="155"/>
      <c r="BO24" s="156">
        <f t="shared" ref="BO24:BW24" si="32">SUM(BO22:BO22)</f>
        <v>0</v>
      </c>
      <c r="BP24" s="156">
        <f t="shared" si="32"/>
        <v>0</v>
      </c>
      <c r="BQ24" s="156">
        <f t="shared" si="32"/>
        <v>0</v>
      </c>
      <c r="BR24" s="156">
        <f t="shared" si="32"/>
        <v>0</v>
      </c>
      <c r="BS24" s="156">
        <f t="shared" si="32"/>
        <v>0</v>
      </c>
      <c r="BT24" s="156">
        <f t="shared" si="32"/>
        <v>0</v>
      </c>
      <c r="BU24" s="156">
        <f t="shared" si="32"/>
        <v>0</v>
      </c>
      <c r="BV24" s="156">
        <f t="shared" si="32"/>
        <v>0</v>
      </c>
      <c r="BW24" s="156">
        <f t="shared" si="32"/>
        <v>0</v>
      </c>
      <c r="BX24" s="157"/>
      <c r="BY24" s="157"/>
    </row>
    <row r="25" spans="1:77" s="158" customFormat="1" ht="15.75" customHeight="1" x14ac:dyDescent="0.25">
      <c r="A25" s="103">
        <v>16</v>
      </c>
      <c r="B25" s="125" t="s">
        <v>103</v>
      </c>
      <c r="C25" s="114"/>
      <c r="D25" s="114">
        <v>4</v>
      </c>
      <c r="E25" s="114"/>
      <c r="F25" s="114"/>
      <c r="G25" s="114"/>
      <c r="H25" s="114"/>
      <c r="I25" s="103">
        <v>2</v>
      </c>
      <c r="J25" s="103">
        <f t="shared" si="9"/>
        <v>60</v>
      </c>
      <c r="K25" s="103">
        <f t="shared" si="3"/>
        <v>30</v>
      </c>
      <c r="L25" s="115"/>
      <c r="M25" s="115">
        <v>30</v>
      </c>
      <c r="N25" s="115"/>
      <c r="O25" s="103">
        <f t="shared" si="4"/>
        <v>30</v>
      </c>
      <c r="P25" s="114"/>
      <c r="Q25" s="114"/>
      <c r="R25" s="190"/>
      <c r="S25" s="190">
        <f>K25/S7</f>
        <v>1.875</v>
      </c>
      <c r="T25" s="114"/>
      <c r="U25" s="114"/>
      <c r="V25" s="114"/>
      <c r="W25" s="114"/>
      <c r="X25" s="155"/>
      <c r="Y25" s="155"/>
      <c r="Z25" s="155"/>
      <c r="AA25" s="156">
        <f t="shared" ref="AA25:AI25" si="33">SUM(AA16:AA16)</f>
        <v>0</v>
      </c>
      <c r="AB25" s="156">
        <f t="shared" si="33"/>
        <v>0</v>
      </c>
      <c r="AC25" s="156">
        <f t="shared" si="33"/>
        <v>0</v>
      </c>
      <c r="AD25" s="156">
        <f t="shared" si="33"/>
        <v>0</v>
      </c>
      <c r="AE25" s="156">
        <f t="shared" si="33"/>
        <v>0</v>
      </c>
      <c r="AF25" s="156">
        <f t="shared" si="33"/>
        <v>0</v>
      </c>
      <c r="AG25" s="156">
        <f t="shared" si="33"/>
        <v>0</v>
      </c>
      <c r="AH25" s="156">
        <f t="shared" si="33"/>
        <v>0</v>
      </c>
      <c r="AI25" s="156">
        <f t="shared" si="33"/>
        <v>0</v>
      </c>
      <c r="AJ25" s="155"/>
      <c r="AK25" s="156">
        <f t="shared" ref="AK25:AS25" si="34">SUM(AK16:AK16)</f>
        <v>0</v>
      </c>
      <c r="AL25" s="156">
        <f t="shared" si="34"/>
        <v>0</v>
      </c>
      <c r="AM25" s="156">
        <f t="shared" si="34"/>
        <v>0</v>
      </c>
      <c r="AN25" s="156">
        <f t="shared" si="34"/>
        <v>1</v>
      </c>
      <c r="AO25" s="156">
        <f t="shared" si="34"/>
        <v>0</v>
      </c>
      <c r="AP25" s="156">
        <f t="shared" si="34"/>
        <v>0</v>
      </c>
      <c r="AQ25" s="156">
        <f t="shared" si="34"/>
        <v>0</v>
      </c>
      <c r="AR25" s="156">
        <f t="shared" si="34"/>
        <v>0</v>
      </c>
      <c r="AS25" s="156">
        <f t="shared" si="34"/>
        <v>0</v>
      </c>
      <c r="AT25" s="155"/>
      <c r="AU25" s="156">
        <f t="shared" ref="AU25:BC25" si="35">SUM(AU16:AU16)</f>
        <v>0</v>
      </c>
      <c r="AV25" s="156">
        <f t="shared" si="35"/>
        <v>0</v>
      </c>
      <c r="AW25" s="156">
        <f t="shared" si="35"/>
        <v>0</v>
      </c>
      <c r="AX25" s="156">
        <f t="shared" si="35"/>
        <v>0</v>
      </c>
      <c r="AY25" s="156">
        <f t="shared" si="35"/>
        <v>0</v>
      </c>
      <c r="AZ25" s="156">
        <f t="shared" si="35"/>
        <v>0</v>
      </c>
      <c r="BA25" s="156">
        <f t="shared" si="35"/>
        <v>0</v>
      </c>
      <c r="BB25" s="156">
        <f t="shared" si="35"/>
        <v>0</v>
      </c>
      <c r="BC25" s="156">
        <f t="shared" si="35"/>
        <v>0</v>
      </c>
      <c r="BD25" s="155"/>
      <c r="BE25" s="156">
        <f t="shared" ref="BE25:BM25" si="36">SUM(BE16:BE16)</f>
        <v>0</v>
      </c>
      <c r="BF25" s="156">
        <f t="shared" si="36"/>
        <v>0</v>
      </c>
      <c r="BG25" s="156">
        <f t="shared" si="36"/>
        <v>0</v>
      </c>
      <c r="BH25" s="156">
        <f t="shared" si="36"/>
        <v>0</v>
      </c>
      <c r="BI25" s="156">
        <f t="shared" si="36"/>
        <v>0</v>
      </c>
      <c r="BJ25" s="156">
        <f t="shared" si="36"/>
        <v>0</v>
      </c>
      <c r="BK25" s="156">
        <f t="shared" si="36"/>
        <v>0</v>
      </c>
      <c r="BL25" s="156">
        <f t="shared" si="36"/>
        <v>0</v>
      </c>
      <c r="BM25" s="156">
        <f t="shared" si="36"/>
        <v>0</v>
      </c>
      <c r="BN25" s="155"/>
      <c r="BO25" s="156">
        <f t="shared" ref="BO25:BW25" si="37">SUM(BO16:BO16)</f>
        <v>0</v>
      </c>
      <c r="BP25" s="156">
        <f t="shared" si="37"/>
        <v>0</v>
      </c>
      <c r="BQ25" s="156">
        <f t="shared" si="37"/>
        <v>0</v>
      </c>
      <c r="BR25" s="156">
        <f t="shared" si="37"/>
        <v>0</v>
      </c>
      <c r="BS25" s="156">
        <f t="shared" si="37"/>
        <v>0</v>
      </c>
      <c r="BT25" s="156">
        <f t="shared" si="37"/>
        <v>0</v>
      </c>
      <c r="BU25" s="156">
        <f t="shared" si="37"/>
        <v>0</v>
      </c>
      <c r="BV25" s="156">
        <f t="shared" si="37"/>
        <v>0</v>
      </c>
      <c r="BW25" s="156">
        <f t="shared" si="37"/>
        <v>0</v>
      </c>
      <c r="BX25" s="157"/>
      <c r="BY25" s="157"/>
    </row>
    <row r="26" spans="1:77" s="158" customFormat="1" ht="16.5" customHeight="1" x14ac:dyDescent="0.25">
      <c r="A26" s="103">
        <v>17</v>
      </c>
      <c r="B26" s="125" t="s">
        <v>129</v>
      </c>
      <c r="C26" s="103"/>
      <c r="D26" s="103">
        <v>3</v>
      </c>
      <c r="E26" s="103"/>
      <c r="F26" s="103"/>
      <c r="G26" s="103"/>
      <c r="H26" s="103"/>
      <c r="I26" s="103">
        <v>4</v>
      </c>
      <c r="J26" s="103">
        <f t="shared" si="9"/>
        <v>120</v>
      </c>
      <c r="K26" s="103">
        <f t="shared" si="3"/>
        <v>60</v>
      </c>
      <c r="L26" s="103">
        <v>28</v>
      </c>
      <c r="M26" s="103">
        <v>32</v>
      </c>
      <c r="N26" s="103"/>
      <c r="O26" s="103">
        <f t="shared" si="4"/>
        <v>60</v>
      </c>
      <c r="P26" s="103"/>
      <c r="Q26" s="103"/>
      <c r="R26" s="190">
        <f>K26/R7</f>
        <v>4</v>
      </c>
      <c r="S26" s="113"/>
      <c r="T26" s="103"/>
      <c r="U26" s="113"/>
      <c r="V26" s="103"/>
      <c r="W26" s="113"/>
      <c r="X26" s="155"/>
      <c r="Y26" s="155"/>
      <c r="Z26" s="155"/>
      <c r="AA26" s="156"/>
      <c r="AB26" s="156"/>
      <c r="AC26" s="156"/>
      <c r="AD26" s="156"/>
      <c r="AE26" s="156"/>
      <c r="AF26" s="156"/>
      <c r="AG26" s="156"/>
      <c r="AH26" s="156"/>
      <c r="AI26" s="156"/>
      <c r="AJ26" s="155"/>
      <c r="AK26" s="156"/>
      <c r="AL26" s="156"/>
      <c r="AM26" s="156"/>
      <c r="AN26" s="156"/>
      <c r="AO26" s="156"/>
      <c r="AP26" s="156"/>
      <c r="AQ26" s="156"/>
      <c r="AR26" s="156"/>
      <c r="AS26" s="156"/>
      <c r="AT26" s="155"/>
      <c r="AU26" s="156"/>
      <c r="AV26" s="156"/>
      <c r="AW26" s="156"/>
      <c r="AX26" s="156"/>
      <c r="AY26" s="156"/>
      <c r="AZ26" s="156"/>
      <c r="BA26" s="156"/>
      <c r="BB26" s="156"/>
      <c r="BC26" s="156"/>
      <c r="BD26" s="155"/>
      <c r="BE26" s="156"/>
      <c r="BF26" s="156"/>
      <c r="BG26" s="156"/>
      <c r="BH26" s="156"/>
      <c r="BI26" s="156"/>
      <c r="BJ26" s="156"/>
      <c r="BK26" s="156"/>
      <c r="BL26" s="156"/>
      <c r="BM26" s="156"/>
      <c r="BN26" s="155"/>
      <c r="BO26" s="156"/>
      <c r="BP26" s="156"/>
      <c r="BQ26" s="156"/>
      <c r="BR26" s="156"/>
      <c r="BS26" s="156"/>
      <c r="BT26" s="156"/>
      <c r="BU26" s="156"/>
      <c r="BV26" s="156"/>
      <c r="BW26" s="156"/>
      <c r="BX26" s="157"/>
      <c r="BY26" s="157"/>
    </row>
    <row r="27" spans="1:77" s="158" customFormat="1" ht="18" customHeight="1" x14ac:dyDescent="0.25">
      <c r="A27" s="103">
        <v>18</v>
      </c>
      <c r="B27" s="125" t="s">
        <v>126</v>
      </c>
      <c r="C27" s="103">
        <v>3</v>
      </c>
      <c r="D27" s="103"/>
      <c r="E27" s="103"/>
      <c r="F27" s="103"/>
      <c r="G27" s="103"/>
      <c r="H27" s="103"/>
      <c r="I27" s="103">
        <v>3</v>
      </c>
      <c r="J27" s="103">
        <f t="shared" si="9"/>
        <v>90</v>
      </c>
      <c r="K27" s="103">
        <f t="shared" si="3"/>
        <v>44</v>
      </c>
      <c r="L27" s="103">
        <v>20</v>
      </c>
      <c r="M27" s="103"/>
      <c r="N27" s="103">
        <v>24</v>
      </c>
      <c r="O27" s="103">
        <f t="shared" si="4"/>
        <v>46</v>
      </c>
      <c r="P27" s="103"/>
      <c r="Q27" s="103"/>
      <c r="R27" s="190">
        <f>K27/R7</f>
        <v>2.9333333333333331</v>
      </c>
      <c r="S27" s="103"/>
      <c r="T27" s="103"/>
      <c r="U27" s="103"/>
      <c r="V27" s="103"/>
      <c r="W27" s="103"/>
      <c r="X27" s="155"/>
      <c r="Y27" s="155"/>
      <c r="Z27" s="155"/>
      <c r="AA27" s="156"/>
      <c r="AB27" s="156"/>
      <c r="AC27" s="156"/>
      <c r="AD27" s="156"/>
      <c r="AE27" s="156"/>
      <c r="AF27" s="156"/>
      <c r="AG27" s="156"/>
      <c r="AH27" s="156"/>
      <c r="AI27" s="156"/>
      <c r="AJ27" s="155"/>
      <c r="AK27" s="156"/>
      <c r="AL27" s="156"/>
      <c r="AM27" s="156"/>
      <c r="AN27" s="156"/>
      <c r="AO27" s="156"/>
      <c r="AP27" s="156"/>
      <c r="AQ27" s="156"/>
      <c r="AR27" s="156"/>
      <c r="AS27" s="156"/>
      <c r="AT27" s="155"/>
      <c r="AU27" s="156"/>
      <c r="AV27" s="156"/>
      <c r="AW27" s="156"/>
      <c r="AX27" s="156"/>
      <c r="AY27" s="156"/>
      <c r="AZ27" s="156"/>
      <c r="BA27" s="156"/>
      <c r="BB27" s="156"/>
      <c r="BC27" s="156"/>
      <c r="BD27" s="155"/>
      <c r="BE27" s="156"/>
      <c r="BF27" s="156"/>
      <c r="BG27" s="156"/>
      <c r="BH27" s="156"/>
      <c r="BI27" s="156"/>
      <c r="BJ27" s="156"/>
      <c r="BK27" s="156"/>
      <c r="BL27" s="156"/>
      <c r="BM27" s="156"/>
      <c r="BN27" s="155"/>
      <c r="BO27" s="156"/>
      <c r="BP27" s="156"/>
      <c r="BQ27" s="156"/>
      <c r="BR27" s="156"/>
      <c r="BS27" s="156"/>
      <c r="BT27" s="156"/>
      <c r="BU27" s="156"/>
      <c r="BV27" s="156"/>
      <c r="BW27" s="156"/>
      <c r="BX27" s="157"/>
      <c r="BY27" s="157"/>
    </row>
    <row r="28" spans="1:77" s="158" customFormat="1" ht="15" customHeight="1" x14ac:dyDescent="0.25">
      <c r="A28" s="103">
        <v>19</v>
      </c>
      <c r="B28" s="125" t="s">
        <v>189</v>
      </c>
      <c r="C28" s="103">
        <v>3</v>
      </c>
      <c r="D28" s="103"/>
      <c r="E28" s="103"/>
      <c r="F28" s="103"/>
      <c r="G28" s="103"/>
      <c r="H28" s="103"/>
      <c r="I28" s="103">
        <v>4</v>
      </c>
      <c r="J28" s="103">
        <f t="shared" si="9"/>
        <v>120</v>
      </c>
      <c r="K28" s="103">
        <f t="shared" si="3"/>
        <v>60</v>
      </c>
      <c r="L28" s="117">
        <v>28</v>
      </c>
      <c r="M28" s="117">
        <v>32</v>
      </c>
      <c r="N28" s="103"/>
      <c r="O28" s="103">
        <f t="shared" si="4"/>
        <v>60</v>
      </c>
      <c r="P28" s="103"/>
      <c r="Q28" s="103"/>
      <c r="R28" s="190">
        <f>K28/R7</f>
        <v>4</v>
      </c>
      <c r="S28" s="103"/>
      <c r="T28" s="103"/>
      <c r="U28" s="103"/>
      <c r="V28" s="103"/>
      <c r="W28" s="103"/>
      <c r="X28" s="159"/>
      <c r="Y28" s="159"/>
      <c r="Z28" s="159"/>
      <c r="AA28" s="159"/>
      <c r="AB28" s="159"/>
      <c r="AC28" s="159"/>
      <c r="AD28" s="159"/>
      <c r="AE28" s="159"/>
      <c r="AF28" s="159"/>
      <c r="AG28" s="159"/>
      <c r="AH28" s="159"/>
      <c r="AI28" s="159"/>
      <c r="AJ28" s="159"/>
      <c r="AK28" s="159"/>
      <c r="AL28" s="159"/>
      <c r="AM28" s="159"/>
      <c r="AN28" s="159"/>
      <c r="AO28" s="159"/>
      <c r="AP28" s="159"/>
      <c r="AQ28" s="159"/>
      <c r="AR28" s="159"/>
      <c r="AS28" s="159"/>
      <c r="AT28" s="159"/>
      <c r="AU28" s="159"/>
      <c r="AV28" s="159"/>
      <c r="AW28" s="159"/>
      <c r="AX28" s="159"/>
      <c r="AY28" s="159"/>
      <c r="AZ28" s="159"/>
      <c r="BA28" s="159"/>
      <c r="BB28" s="159"/>
      <c r="BC28" s="159"/>
      <c r="BD28" s="159"/>
      <c r="BE28" s="159"/>
      <c r="BF28" s="159"/>
      <c r="BG28" s="159"/>
      <c r="BH28" s="159"/>
      <c r="BI28" s="159"/>
      <c r="BJ28" s="159"/>
      <c r="BK28" s="159"/>
      <c r="BL28" s="159"/>
      <c r="BM28" s="159"/>
      <c r="BN28" s="159"/>
      <c r="BO28" s="159"/>
      <c r="BP28" s="159"/>
      <c r="BQ28" s="159"/>
      <c r="BR28" s="159"/>
      <c r="BS28" s="159"/>
      <c r="BT28" s="159"/>
      <c r="BU28" s="159"/>
      <c r="BV28" s="159"/>
      <c r="BW28" s="159"/>
      <c r="BX28" s="157"/>
      <c r="BY28" s="157"/>
    </row>
    <row r="29" spans="1:77" s="158" customFormat="1" ht="15" x14ac:dyDescent="0.25">
      <c r="A29" s="103">
        <v>20</v>
      </c>
      <c r="B29" s="125" t="s">
        <v>161</v>
      </c>
      <c r="C29" s="103">
        <v>3</v>
      </c>
      <c r="D29" s="103"/>
      <c r="E29" s="103"/>
      <c r="F29" s="103"/>
      <c r="G29" s="103"/>
      <c r="H29" s="103"/>
      <c r="I29" s="103">
        <v>3</v>
      </c>
      <c r="J29" s="103">
        <f t="shared" si="9"/>
        <v>90</v>
      </c>
      <c r="K29" s="103">
        <f t="shared" si="3"/>
        <v>44</v>
      </c>
      <c r="L29" s="117">
        <v>20</v>
      </c>
      <c r="M29" s="117">
        <v>24</v>
      </c>
      <c r="N29" s="103"/>
      <c r="O29" s="103">
        <f t="shared" si="4"/>
        <v>46</v>
      </c>
      <c r="P29" s="103"/>
      <c r="Q29" s="103"/>
      <c r="R29" s="190">
        <f>K29/R7</f>
        <v>2.9333333333333331</v>
      </c>
      <c r="S29" s="113"/>
      <c r="T29" s="103"/>
      <c r="U29" s="113"/>
      <c r="V29" s="103"/>
      <c r="W29" s="113"/>
      <c r="X29" s="155"/>
      <c r="Y29" s="155"/>
      <c r="Z29" s="155"/>
      <c r="AA29" s="156"/>
      <c r="AB29" s="156"/>
      <c r="AC29" s="156"/>
      <c r="AD29" s="156"/>
      <c r="AE29" s="156"/>
      <c r="AF29" s="156"/>
      <c r="AG29" s="156"/>
      <c r="AH29" s="156"/>
      <c r="AI29" s="156"/>
      <c r="AJ29" s="155"/>
      <c r="AK29" s="156"/>
      <c r="AL29" s="156"/>
      <c r="AM29" s="156"/>
      <c r="AN29" s="156"/>
      <c r="AO29" s="156"/>
      <c r="AP29" s="156"/>
      <c r="AQ29" s="156"/>
      <c r="AR29" s="156"/>
      <c r="AS29" s="156"/>
      <c r="AT29" s="155"/>
      <c r="AU29" s="156"/>
      <c r="AV29" s="156"/>
      <c r="AW29" s="156"/>
      <c r="AX29" s="156"/>
      <c r="AY29" s="156"/>
      <c r="AZ29" s="156"/>
      <c r="BA29" s="156"/>
      <c r="BB29" s="156"/>
      <c r="BC29" s="156"/>
      <c r="BD29" s="155"/>
      <c r="BE29" s="156"/>
      <c r="BF29" s="156"/>
      <c r="BG29" s="156"/>
      <c r="BH29" s="156"/>
      <c r="BI29" s="156"/>
      <c r="BJ29" s="156"/>
      <c r="BK29" s="156"/>
      <c r="BL29" s="156"/>
      <c r="BM29" s="156"/>
      <c r="BN29" s="155"/>
      <c r="BO29" s="156"/>
      <c r="BP29" s="156"/>
      <c r="BQ29" s="156"/>
      <c r="BR29" s="156"/>
      <c r="BS29" s="156"/>
      <c r="BT29" s="156"/>
      <c r="BU29" s="156"/>
      <c r="BV29" s="156"/>
      <c r="BW29" s="156"/>
      <c r="BX29" s="157"/>
      <c r="BY29" s="157"/>
    </row>
    <row r="30" spans="1:77" s="229" customFormat="1" ht="30" x14ac:dyDescent="0.25">
      <c r="A30" s="356">
        <v>21</v>
      </c>
      <c r="B30" s="118" t="s">
        <v>127</v>
      </c>
      <c r="C30" s="117"/>
      <c r="D30" s="356" t="s">
        <v>124</v>
      </c>
      <c r="E30" s="117"/>
      <c r="F30" s="117"/>
      <c r="G30" s="117"/>
      <c r="H30" s="117"/>
      <c r="I30" s="117">
        <v>1.5</v>
      </c>
      <c r="J30" s="117">
        <f t="shared" si="9"/>
        <v>45</v>
      </c>
      <c r="K30" s="117">
        <f t="shared" si="3"/>
        <v>22</v>
      </c>
      <c r="L30" s="117">
        <v>10</v>
      </c>
      <c r="M30" s="117">
        <v>12</v>
      </c>
      <c r="N30" s="117"/>
      <c r="O30" s="117">
        <f t="shared" si="4"/>
        <v>23</v>
      </c>
      <c r="P30" s="117"/>
      <c r="Q30" s="117"/>
      <c r="R30" s="226"/>
      <c r="S30" s="358">
        <f>(K30+K31)/S7</f>
        <v>2.75</v>
      </c>
      <c r="T30" s="117"/>
      <c r="U30" s="119"/>
      <c r="V30" s="117"/>
      <c r="W30" s="119"/>
      <c r="X30" s="227"/>
      <c r="Y30" s="227"/>
      <c r="Z30" s="227"/>
      <c r="AA30" s="156"/>
      <c r="AB30" s="156"/>
      <c r="AC30" s="156"/>
      <c r="AD30" s="156"/>
      <c r="AE30" s="156"/>
      <c r="AF30" s="156"/>
      <c r="AG30" s="156"/>
      <c r="AH30" s="156"/>
      <c r="AI30" s="156"/>
      <c r="AJ30" s="227"/>
      <c r="AK30" s="156"/>
      <c r="AL30" s="156"/>
      <c r="AM30" s="156"/>
      <c r="AN30" s="156"/>
      <c r="AO30" s="156"/>
      <c r="AP30" s="156"/>
      <c r="AQ30" s="156"/>
      <c r="AR30" s="156"/>
      <c r="AS30" s="156"/>
      <c r="AT30" s="227"/>
      <c r="AU30" s="156"/>
      <c r="AV30" s="156"/>
      <c r="AW30" s="156"/>
      <c r="AX30" s="156"/>
      <c r="AY30" s="156"/>
      <c r="AZ30" s="156"/>
      <c r="BA30" s="156"/>
      <c r="BB30" s="156"/>
      <c r="BC30" s="156"/>
      <c r="BD30" s="227"/>
      <c r="BE30" s="156"/>
      <c r="BF30" s="156"/>
      <c r="BG30" s="156"/>
      <c r="BH30" s="156"/>
      <c r="BI30" s="156"/>
      <c r="BJ30" s="156"/>
      <c r="BK30" s="156"/>
      <c r="BL30" s="156"/>
      <c r="BM30" s="156"/>
      <c r="BN30" s="227"/>
      <c r="BO30" s="156"/>
      <c r="BP30" s="156"/>
      <c r="BQ30" s="156"/>
      <c r="BR30" s="156"/>
      <c r="BS30" s="156"/>
      <c r="BT30" s="156"/>
      <c r="BU30" s="156"/>
      <c r="BV30" s="156"/>
      <c r="BW30" s="156"/>
      <c r="BX30" s="228"/>
      <c r="BY30" s="228"/>
    </row>
    <row r="31" spans="1:77" s="229" customFormat="1" ht="30" x14ac:dyDescent="0.25">
      <c r="A31" s="357"/>
      <c r="B31" s="118" t="s">
        <v>128</v>
      </c>
      <c r="C31" s="117"/>
      <c r="D31" s="357"/>
      <c r="E31" s="117"/>
      <c r="F31" s="117"/>
      <c r="G31" s="117"/>
      <c r="H31" s="117"/>
      <c r="I31" s="117">
        <v>1.5</v>
      </c>
      <c r="J31" s="117">
        <f t="shared" si="9"/>
        <v>45</v>
      </c>
      <c r="K31" s="117">
        <f t="shared" si="3"/>
        <v>22</v>
      </c>
      <c r="L31" s="117">
        <v>10</v>
      </c>
      <c r="M31" s="117">
        <v>12</v>
      </c>
      <c r="N31" s="117"/>
      <c r="O31" s="117">
        <f t="shared" si="4"/>
        <v>23</v>
      </c>
      <c r="P31" s="117"/>
      <c r="Q31" s="117"/>
      <c r="R31" s="226"/>
      <c r="S31" s="359"/>
      <c r="T31" s="117"/>
      <c r="U31" s="119"/>
      <c r="V31" s="117"/>
      <c r="W31" s="119"/>
      <c r="X31" s="227"/>
      <c r="Y31" s="227"/>
      <c r="Z31" s="227"/>
      <c r="AA31" s="156"/>
      <c r="AB31" s="156"/>
      <c r="AC31" s="156"/>
      <c r="AD31" s="156"/>
      <c r="AE31" s="156"/>
      <c r="AF31" s="156"/>
      <c r="AG31" s="156"/>
      <c r="AH31" s="156"/>
      <c r="AI31" s="156"/>
      <c r="AJ31" s="227"/>
      <c r="AK31" s="156"/>
      <c r="AL31" s="156"/>
      <c r="AM31" s="156"/>
      <c r="AN31" s="156"/>
      <c r="AO31" s="156"/>
      <c r="AP31" s="156"/>
      <c r="AQ31" s="156"/>
      <c r="AR31" s="156"/>
      <c r="AS31" s="156"/>
      <c r="AT31" s="227"/>
      <c r="AU31" s="156"/>
      <c r="AV31" s="156"/>
      <c r="AW31" s="156"/>
      <c r="AX31" s="156"/>
      <c r="AY31" s="156"/>
      <c r="AZ31" s="156"/>
      <c r="BA31" s="156"/>
      <c r="BB31" s="156"/>
      <c r="BC31" s="156"/>
      <c r="BD31" s="227"/>
      <c r="BE31" s="156"/>
      <c r="BF31" s="156"/>
      <c r="BG31" s="156"/>
      <c r="BH31" s="156"/>
      <c r="BI31" s="156"/>
      <c r="BJ31" s="156"/>
      <c r="BK31" s="156"/>
      <c r="BL31" s="156"/>
      <c r="BM31" s="156"/>
      <c r="BN31" s="227"/>
      <c r="BO31" s="156"/>
      <c r="BP31" s="156"/>
      <c r="BQ31" s="156"/>
      <c r="BR31" s="156"/>
      <c r="BS31" s="156"/>
      <c r="BT31" s="156"/>
      <c r="BU31" s="156"/>
      <c r="BV31" s="156"/>
      <c r="BW31" s="156"/>
      <c r="BX31" s="228"/>
      <c r="BY31" s="228"/>
    </row>
    <row r="32" spans="1:77" s="158" customFormat="1" ht="17.25" customHeight="1" x14ac:dyDescent="0.25">
      <c r="A32" s="103">
        <v>22</v>
      </c>
      <c r="B32" s="125" t="s">
        <v>160</v>
      </c>
      <c r="C32" s="103"/>
      <c r="D32" s="103">
        <v>4</v>
      </c>
      <c r="E32" s="103"/>
      <c r="F32" s="103"/>
      <c r="G32" s="103"/>
      <c r="H32" s="103"/>
      <c r="I32" s="103">
        <v>4</v>
      </c>
      <c r="J32" s="103">
        <f t="shared" ref="J32:J37" si="38">I32*30</f>
        <v>120</v>
      </c>
      <c r="K32" s="103">
        <f t="shared" ref="K32:K37" si="39">L32+M32+N32</f>
        <v>60</v>
      </c>
      <c r="L32" s="103">
        <v>28</v>
      </c>
      <c r="M32" s="103">
        <v>32</v>
      </c>
      <c r="N32" s="103"/>
      <c r="O32" s="103">
        <f t="shared" ref="O32:O37" si="40">J32-K32</f>
        <v>60</v>
      </c>
      <c r="P32" s="103"/>
      <c r="Q32" s="103"/>
      <c r="R32" s="103"/>
      <c r="S32" s="154">
        <f>K32/S7</f>
        <v>3.75</v>
      </c>
      <c r="T32" s="103"/>
      <c r="U32" s="103"/>
      <c r="V32" s="103"/>
      <c r="W32" s="103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159"/>
      <c r="AR32" s="159"/>
      <c r="AS32" s="159"/>
      <c r="AT32" s="159"/>
      <c r="AU32" s="159"/>
      <c r="AV32" s="159"/>
      <c r="AW32" s="159"/>
      <c r="AX32" s="159"/>
      <c r="AY32" s="159"/>
      <c r="AZ32" s="159"/>
      <c r="BA32" s="159"/>
      <c r="BB32" s="159"/>
      <c r="BC32" s="159"/>
      <c r="BD32" s="159"/>
      <c r="BE32" s="159"/>
      <c r="BF32" s="159"/>
      <c r="BG32" s="159"/>
      <c r="BH32" s="159"/>
      <c r="BI32" s="159"/>
      <c r="BJ32" s="159"/>
      <c r="BK32" s="159"/>
      <c r="BL32" s="159"/>
      <c r="BM32" s="159"/>
      <c r="BN32" s="159"/>
      <c r="BO32" s="159"/>
      <c r="BP32" s="159"/>
      <c r="BQ32" s="159"/>
      <c r="BR32" s="159"/>
      <c r="BS32" s="159"/>
      <c r="BT32" s="159"/>
      <c r="BU32" s="159"/>
      <c r="BV32" s="159"/>
      <c r="BW32" s="159"/>
      <c r="BX32" s="157"/>
      <c r="BY32" s="157"/>
    </row>
    <row r="33" spans="1:79" s="158" customFormat="1" ht="18" customHeight="1" x14ac:dyDescent="0.25">
      <c r="A33" s="103">
        <v>23</v>
      </c>
      <c r="B33" s="125" t="s">
        <v>164</v>
      </c>
      <c r="C33" s="103">
        <v>4</v>
      </c>
      <c r="D33" s="103"/>
      <c r="E33" s="103"/>
      <c r="F33" s="103"/>
      <c r="G33" s="103"/>
      <c r="H33" s="103"/>
      <c r="I33" s="103">
        <v>4</v>
      </c>
      <c r="J33" s="103">
        <f t="shared" si="38"/>
        <v>120</v>
      </c>
      <c r="K33" s="103">
        <f t="shared" si="39"/>
        <v>60</v>
      </c>
      <c r="L33" s="103">
        <v>28</v>
      </c>
      <c r="M33" s="103">
        <v>32</v>
      </c>
      <c r="N33" s="103"/>
      <c r="O33" s="103">
        <f t="shared" si="40"/>
        <v>60</v>
      </c>
      <c r="P33" s="103"/>
      <c r="Q33" s="103"/>
      <c r="R33" s="103"/>
      <c r="S33" s="154">
        <f>K33/S7</f>
        <v>3.75</v>
      </c>
      <c r="T33" s="103"/>
      <c r="U33" s="103"/>
      <c r="V33" s="103"/>
      <c r="W33" s="103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159"/>
      <c r="AU33" s="159"/>
      <c r="AV33" s="159"/>
      <c r="AW33" s="159"/>
      <c r="AX33" s="159"/>
      <c r="AY33" s="159"/>
      <c r="AZ33" s="159"/>
      <c r="BA33" s="159"/>
      <c r="BB33" s="159"/>
      <c r="BC33" s="159"/>
      <c r="BD33" s="159"/>
      <c r="BE33" s="159"/>
      <c r="BF33" s="159"/>
      <c r="BG33" s="159"/>
      <c r="BH33" s="159"/>
      <c r="BI33" s="159"/>
      <c r="BJ33" s="159"/>
      <c r="BK33" s="159"/>
      <c r="BL33" s="159"/>
      <c r="BM33" s="159"/>
      <c r="BN33" s="159"/>
      <c r="BO33" s="159"/>
      <c r="BP33" s="159"/>
      <c r="BQ33" s="159"/>
      <c r="BR33" s="159"/>
      <c r="BS33" s="159"/>
      <c r="BT33" s="159"/>
      <c r="BU33" s="159"/>
      <c r="BV33" s="159"/>
      <c r="BW33" s="159"/>
      <c r="BX33" s="157"/>
      <c r="BY33" s="157"/>
    </row>
    <row r="34" spans="1:79" s="158" customFormat="1" ht="15" x14ac:dyDescent="0.25">
      <c r="A34" s="103">
        <v>24</v>
      </c>
      <c r="B34" s="125" t="s">
        <v>130</v>
      </c>
      <c r="C34" s="103">
        <v>4</v>
      </c>
      <c r="D34" s="103"/>
      <c r="E34" s="103"/>
      <c r="F34" s="103"/>
      <c r="G34" s="103"/>
      <c r="H34" s="103"/>
      <c r="I34" s="103">
        <v>5.5</v>
      </c>
      <c r="J34" s="103">
        <f t="shared" si="38"/>
        <v>165</v>
      </c>
      <c r="K34" s="103">
        <f t="shared" si="39"/>
        <v>82</v>
      </c>
      <c r="L34" s="103">
        <v>34</v>
      </c>
      <c r="M34" s="103">
        <v>48</v>
      </c>
      <c r="N34" s="103"/>
      <c r="O34" s="103">
        <f t="shared" si="40"/>
        <v>83</v>
      </c>
      <c r="P34" s="103"/>
      <c r="Q34" s="103"/>
      <c r="R34" s="113"/>
      <c r="S34" s="154">
        <f>K34/S7</f>
        <v>5.125</v>
      </c>
      <c r="T34" s="103"/>
      <c r="U34" s="113"/>
      <c r="V34" s="103"/>
      <c r="W34" s="113"/>
      <c r="X34" s="155"/>
      <c r="Y34" s="155"/>
      <c r="Z34" s="155"/>
      <c r="AA34" s="156"/>
      <c r="AB34" s="156"/>
      <c r="AC34" s="156"/>
      <c r="AD34" s="156"/>
      <c r="AE34" s="156"/>
      <c r="AF34" s="156"/>
      <c r="AG34" s="156"/>
      <c r="AH34" s="156"/>
      <c r="AI34" s="156"/>
      <c r="AJ34" s="155"/>
      <c r="AK34" s="156"/>
      <c r="AL34" s="156"/>
      <c r="AM34" s="156"/>
      <c r="AN34" s="156"/>
      <c r="AO34" s="156"/>
      <c r="AP34" s="156"/>
      <c r="AQ34" s="156"/>
      <c r="AR34" s="156"/>
      <c r="AS34" s="156"/>
      <c r="AT34" s="155"/>
      <c r="AU34" s="156"/>
      <c r="AV34" s="156"/>
      <c r="AW34" s="156"/>
      <c r="AX34" s="156"/>
      <c r="AY34" s="156"/>
      <c r="AZ34" s="156"/>
      <c r="BA34" s="156"/>
      <c r="BB34" s="156"/>
      <c r="BC34" s="156"/>
      <c r="BD34" s="155"/>
      <c r="BE34" s="156"/>
      <c r="BF34" s="156"/>
      <c r="BG34" s="156"/>
      <c r="BH34" s="156"/>
      <c r="BI34" s="156"/>
      <c r="BJ34" s="156"/>
      <c r="BK34" s="156"/>
      <c r="BL34" s="156"/>
      <c r="BM34" s="156"/>
      <c r="BN34" s="155"/>
      <c r="BO34" s="156"/>
      <c r="BP34" s="156"/>
      <c r="BQ34" s="156"/>
      <c r="BR34" s="156"/>
      <c r="BS34" s="156"/>
      <c r="BT34" s="156"/>
      <c r="BU34" s="156"/>
      <c r="BV34" s="156"/>
      <c r="BW34" s="156"/>
      <c r="BX34" s="157"/>
      <c r="BY34" s="157"/>
    </row>
    <row r="35" spans="1:79" s="165" customFormat="1" ht="30" x14ac:dyDescent="0.2">
      <c r="A35" s="103">
        <v>25</v>
      </c>
      <c r="B35" s="76" t="s">
        <v>111</v>
      </c>
      <c r="C35" s="144">
        <v>3</v>
      </c>
      <c r="D35" s="144"/>
      <c r="E35" s="144"/>
      <c r="F35" s="144"/>
      <c r="G35" s="144"/>
      <c r="H35" s="144"/>
      <c r="I35" s="144">
        <v>4</v>
      </c>
      <c r="J35" s="144">
        <f>I35*30</f>
        <v>120</v>
      </c>
      <c r="K35" s="144">
        <f>L35+M35+N35</f>
        <v>60</v>
      </c>
      <c r="L35" s="144">
        <v>28</v>
      </c>
      <c r="M35" s="144">
        <v>32</v>
      </c>
      <c r="N35" s="144"/>
      <c r="O35" s="144">
        <f>J35-K35</f>
        <v>60</v>
      </c>
      <c r="P35" s="144"/>
      <c r="Q35" s="144"/>
      <c r="R35" s="144">
        <f>K35/R7</f>
        <v>4</v>
      </c>
      <c r="S35" s="144"/>
      <c r="T35" s="144"/>
      <c r="U35" s="144"/>
      <c r="V35" s="144"/>
      <c r="W35" s="77"/>
      <c r="X35" s="162"/>
      <c r="Y35" s="162"/>
      <c r="Z35" s="162"/>
      <c r="AA35" s="163"/>
      <c r="AB35" s="163"/>
      <c r="AC35" s="163"/>
      <c r="AD35" s="163"/>
      <c r="AE35" s="163"/>
      <c r="AF35" s="163"/>
      <c r="AG35" s="163"/>
      <c r="AH35" s="163"/>
      <c r="AI35" s="163"/>
      <c r="AJ35" s="162"/>
      <c r="AK35" s="163"/>
      <c r="AL35" s="163"/>
      <c r="AM35" s="163"/>
      <c r="AN35" s="163"/>
      <c r="AO35" s="163"/>
      <c r="AP35" s="163"/>
      <c r="AQ35" s="163"/>
      <c r="AR35" s="163"/>
      <c r="AS35" s="163"/>
      <c r="AT35" s="162"/>
      <c r="AU35" s="163"/>
      <c r="AV35" s="163"/>
      <c r="AW35" s="163"/>
      <c r="AX35" s="163"/>
      <c r="AY35" s="163"/>
      <c r="AZ35" s="163"/>
      <c r="BA35" s="163"/>
      <c r="BB35" s="163"/>
      <c r="BC35" s="163"/>
      <c r="BD35" s="162"/>
      <c r="BE35" s="163"/>
      <c r="BF35" s="163"/>
      <c r="BG35" s="163"/>
      <c r="BH35" s="163"/>
      <c r="BI35" s="163"/>
      <c r="BJ35" s="163"/>
      <c r="BK35" s="163"/>
      <c r="BL35" s="163"/>
      <c r="BM35" s="163"/>
      <c r="BN35" s="162"/>
      <c r="BO35" s="163"/>
      <c r="BP35" s="163"/>
      <c r="BQ35" s="163"/>
      <c r="BR35" s="163"/>
      <c r="BS35" s="163"/>
      <c r="BT35" s="163"/>
      <c r="BU35" s="163"/>
      <c r="BV35" s="163"/>
      <c r="BW35" s="163"/>
      <c r="BX35" s="164"/>
      <c r="BY35" s="164"/>
    </row>
    <row r="36" spans="1:79" s="165" customFormat="1" ht="28.5" customHeight="1" x14ac:dyDescent="0.2">
      <c r="A36" s="103">
        <v>26</v>
      </c>
      <c r="B36" s="76" t="s">
        <v>155</v>
      </c>
      <c r="C36" s="144"/>
      <c r="D36" s="144">
        <v>3</v>
      </c>
      <c r="E36" s="144"/>
      <c r="F36" s="144"/>
      <c r="G36" s="144"/>
      <c r="H36" s="144"/>
      <c r="I36" s="144">
        <v>4</v>
      </c>
      <c r="J36" s="144">
        <f>I36*30</f>
        <v>120</v>
      </c>
      <c r="K36" s="144">
        <f>L36+M36+N36</f>
        <v>60</v>
      </c>
      <c r="L36" s="144">
        <v>28</v>
      </c>
      <c r="M36" s="144">
        <v>32</v>
      </c>
      <c r="N36" s="77"/>
      <c r="O36" s="144">
        <f>J36-K36</f>
        <v>60</v>
      </c>
      <c r="P36" s="77"/>
      <c r="Q36" s="77"/>
      <c r="R36" s="144">
        <f>K36/R7</f>
        <v>4</v>
      </c>
      <c r="S36" s="77"/>
      <c r="T36" s="144"/>
      <c r="U36" s="77"/>
      <c r="V36" s="144"/>
      <c r="W36" s="77"/>
      <c r="X36" s="162"/>
      <c r="Y36" s="162"/>
      <c r="Z36" s="162"/>
      <c r="AA36" s="163"/>
      <c r="AB36" s="163"/>
      <c r="AC36" s="163"/>
      <c r="AD36" s="163"/>
      <c r="AE36" s="163"/>
      <c r="AF36" s="163"/>
      <c r="AG36" s="163"/>
      <c r="AH36" s="163"/>
      <c r="AI36" s="163"/>
      <c r="AJ36" s="162"/>
      <c r="AK36" s="163"/>
      <c r="AL36" s="163"/>
      <c r="AM36" s="163"/>
      <c r="AN36" s="163"/>
      <c r="AO36" s="163"/>
      <c r="AP36" s="163"/>
      <c r="AQ36" s="163"/>
      <c r="AR36" s="163"/>
      <c r="AS36" s="163"/>
      <c r="AT36" s="162"/>
      <c r="AU36" s="163"/>
      <c r="AV36" s="163"/>
      <c r="AW36" s="163"/>
      <c r="AX36" s="163"/>
      <c r="AY36" s="163"/>
      <c r="AZ36" s="163"/>
      <c r="BA36" s="163"/>
      <c r="BB36" s="163"/>
      <c r="BC36" s="163"/>
      <c r="BD36" s="162"/>
      <c r="BE36" s="163"/>
      <c r="BF36" s="163"/>
      <c r="BG36" s="163"/>
      <c r="BH36" s="163"/>
      <c r="BI36" s="163"/>
      <c r="BJ36" s="163"/>
      <c r="BK36" s="163"/>
      <c r="BL36" s="163"/>
      <c r="BM36" s="163"/>
      <c r="BN36" s="162"/>
      <c r="BO36" s="163"/>
      <c r="BP36" s="163"/>
      <c r="BQ36" s="163"/>
      <c r="BR36" s="163"/>
      <c r="BS36" s="163"/>
      <c r="BT36" s="163"/>
      <c r="BU36" s="163"/>
      <c r="BV36" s="163"/>
      <c r="BW36" s="163"/>
      <c r="BX36" s="164"/>
      <c r="BY36" s="164"/>
    </row>
    <row r="37" spans="1:79" s="173" customFormat="1" ht="32.25" customHeight="1" x14ac:dyDescent="0.2">
      <c r="A37" s="103">
        <v>27</v>
      </c>
      <c r="B37" s="118" t="s">
        <v>167</v>
      </c>
      <c r="C37" s="117">
        <v>5</v>
      </c>
      <c r="D37" s="117"/>
      <c r="E37" s="117"/>
      <c r="F37" s="117"/>
      <c r="G37" s="117"/>
      <c r="H37" s="117"/>
      <c r="I37" s="117">
        <v>4</v>
      </c>
      <c r="J37" s="117">
        <f t="shared" si="38"/>
        <v>120</v>
      </c>
      <c r="K37" s="117">
        <f t="shared" si="39"/>
        <v>60</v>
      </c>
      <c r="L37" s="117">
        <v>28</v>
      </c>
      <c r="M37" s="117">
        <v>32</v>
      </c>
      <c r="N37" s="117"/>
      <c r="O37" s="117">
        <f t="shared" si="40"/>
        <v>60</v>
      </c>
      <c r="P37" s="117"/>
      <c r="Q37" s="117"/>
      <c r="R37" s="119"/>
      <c r="S37" s="119"/>
      <c r="T37" s="168">
        <f>K37/T7</f>
        <v>4</v>
      </c>
      <c r="U37" s="119"/>
      <c r="V37" s="117"/>
      <c r="W37" s="119"/>
      <c r="X37" s="170"/>
      <c r="Y37" s="170"/>
      <c r="Z37" s="170"/>
      <c r="AA37" s="171"/>
      <c r="AB37" s="171"/>
      <c r="AC37" s="171"/>
      <c r="AD37" s="171"/>
      <c r="AE37" s="171"/>
      <c r="AF37" s="171"/>
      <c r="AG37" s="171"/>
      <c r="AH37" s="171"/>
      <c r="AI37" s="171"/>
      <c r="AJ37" s="170"/>
      <c r="AK37" s="171"/>
      <c r="AL37" s="171"/>
      <c r="AM37" s="171"/>
      <c r="AN37" s="171"/>
      <c r="AO37" s="171"/>
      <c r="AP37" s="171"/>
      <c r="AQ37" s="171"/>
      <c r="AR37" s="171"/>
      <c r="AS37" s="171"/>
      <c r="AT37" s="170"/>
      <c r="AU37" s="171"/>
      <c r="AV37" s="171"/>
      <c r="AW37" s="171"/>
      <c r="AX37" s="171"/>
      <c r="AY37" s="171"/>
      <c r="AZ37" s="171"/>
      <c r="BA37" s="171"/>
      <c r="BB37" s="171"/>
      <c r="BC37" s="171"/>
      <c r="BD37" s="170"/>
      <c r="BE37" s="171"/>
      <c r="BF37" s="171"/>
      <c r="BG37" s="171"/>
      <c r="BH37" s="171"/>
      <c r="BI37" s="171"/>
      <c r="BJ37" s="171"/>
      <c r="BK37" s="171"/>
      <c r="BL37" s="171"/>
      <c r="BM37" s="171"/>
      <c r="BN37" s="170"/>
      <c r="BO37" s="171"/>
      <c r="BP37" s="171"/>
      <c r="BQ37" s="171"/>
      <c r="BR37" s="171"/>
      <c r="BS37" s="171"/>
      <c r="BT37" s="171"/>
      <c r="BU37" s="171"/>
      <c r="BV37" s="171"/>
      <c r="BW37" s="171"/>
      <c r="BX37" s="172"/>
      <c r="BY37" s="172"/>
    </row>
    <row r="38" spans="1:79" s="177" customFormat="1" ht="15" x14ac:dyDescent="0.25">
      <c r="A38" s="103">
        <v>28</v>
      </c>
      <c r="B38" s="40" t="s">
        <v>132</v>
      </c>
      <c r="C38" s="38">
        <v>5</v>
      </c>
      <c r="D38" s="38"/>
      <c r="E38" s="38"/>
      <c r="F38" s="38"/>
      <c r="G38" s="38"/>
      <c r="H38" s="38"/>
      <c r="I38" s="38">
        <v>4</v>
      </c>
      <c r="J38" s="38">
        <f t="shared" ref="J38:J49" si="41">I38*30</f>
        <v>120</v>
      </c>
      <c r="K38" s="38">
        <f t="shared" ref="K38:K49" si="42">L38+M38+N38</f>
        <v>60</v>
      </c>
      <c r="L38" s="144">
        <v>28</v>
      </c>
      <c r="M38" s="144">
        <v>32</v>
      </c>
      <c r="N38" s="38"/>
      <c r="O38" s="38">
        <f t="shared" ref="O38:O49" si="43">J38-K38</f>
        <v>60</v>
      </c>
      <c r="P38" s="38"/>
      <c r="Q38" s="38"/>
      <c r="R38" s="38"/>
      <c r="S38" s="38"/>
      <c r="T38" s="168">
        <f>K38/T7</f>
        <v>4</v>
      </c>
      <c r="U38" s="48"/>
      <c r="V38" s="38"/>
      <c r="W38" s="48"/>
      <c r="X38" s="174"/>
      <c r="Y38" s="174"/>
      <c r="Z38" s="174"/>
      <c r="AA38" s="175"/>
      <c r="AB38" s="175"/>
      <c r="AC38" s="175"/>
      <c r="AD38" s="175"/>
      <c r="AE38" s="175"/>
      <c r="AF38" s="175"/>
      <c r="AG38" s="175"/>
      <c r="AH38" s="175"/>
      <c r="AI38" s="175"/>
      <c r="AJ38" s="174"/>
      <c r="AK38" s="175"/>
      <c r="AL38" s="175"/>
      <c r="AM38" s="175"/>
      <c r="AN38" s="175"/>
      <c r="AO38" s="175"/>
      <c r="AP38" s="175"/>
      <c r="AQ38" s="175"/>
      <c r="AR38" s="175"/>
      <c r="AS38" s="175"/>
      <c r="AT38" s="174"/>
      <c r="AU38" s="175"/>
      <c r="AV38" s="175"/>
      <c r="AW38" s="175"/>
      <c r="AX38" s="175"/>
      <c r="AY38" s="175"/>
      <c r="AZ38" s="175"/>
      <c r="BA38" s="175"/>
      <c r="BB38" s="175"/>
      <c r="BC38" s="175"/>
      <c r="BD38" s="174"/>
      <c r="BE38" s="175"/>
      <c r="BF38" s="175"/>
      <c r="BG38" s="175"/>
      <c r="BH38" s="175"/>
      <c r="BI38" s="175"/>
      <c r="BJ38" s="175"/>
      <c r="BK38" s="175"/>
      <c r="BL38" s="175"/>
      <c r="BM38" s="175"/>
      <c r="BN38" s="174"/>
      <c r="BO38" s="175"/>
      <c r="BP38" s="175"/>
      <c r="BQ38" s="175"/>
      <c r="BR38" s="175"/>
      <c r="BS38" s="175"/>
      <c r="BT38" s="175"/>
      <c r="BU38" s="175"/>
      <c r="BV38" s="175"/>
      <c r="BW38" s="175"/>
      <c r="BX38" s="176"/>
      <c r="BY38" s="176"/>
    </row>
    <row r="39" spans="1:79" s="180" customFormat="1" ht="15" x14ac:dyDescent="0.2">
      <c r="A39" s="103">
        <v>29</v>
      </c>
      <c r="B39" s="76" t="s">
        <v>162</v>
      </c>
      <c r="C39" s="144">
        <v>5</v>
      </c>
      <c r="D39" s="144"/>
      <c r="E39" s="144"/>
      <c r="F39" s="144"/>
      <c r="G39" s="144"/>
      <c r="H39" s="144"/>
      <c r="I39" s="38">
        <v>4</v>
      </c>
      <c r="J39" s="38">
        <f t="shared" si="41"/>
        <v>120</v>
      </c>
      <c r="K39" s="38">
        <f t="shared" si="42"/>
        <v>60</v>
      </c>
      <c r="L39" s="144">
        <v>28</v>
      </c>
      <c r="M39" s="144">
        <v>32</v>
      </c>
      <c r="N39" s="38"/>
      <c r="O39" s="38">
        <f t="shared" si="43"/>
        <v>60</v>
      </c>
      <c r="P39" s="38"/>
      <c r="Q39" s="38"/>
      <c r="R39" s="38"/>
      <c r="S39" s="38"/>
      <c r="T39" s="168">
        <f>K39/T7</f>
        <v>4</v>
      </c>
      <c r="U39" s="38"/>
      <c r="V39" s="38"/>
      <c r="W39" s="38"/>
      <c r="X39" s="178"/>
      <c r="Y39" s="178"/>
      <c r="Z39" s="178"/>
      <c r="AA39" s="175"/>
      <c r="AB39" s="175"/>
      <c r="AC39" s="175"/>
      <c r="AD39" s="175"/>
      <c r="AE39" s="175"/>
      <c r="AF39" s="175"/>
      <c r="AG39" s="175"/>
      <c r="AH39" s="175"/>
      <c r="AI39" s="175"/>
      <c r="AJ39" s="178"/>
      <c r="AK39" s="175"/>
      <c r="AL39" s="175"/>
      <c r="AM39" s="175"/>
      <c r="AN39" s="175"/>
      <c r="AO39" s="175"/>
      <c r="AP39" s="175"/>
      <c r="AQ39" s="175"/>
      <c r="AR39" s="175"/>
      <c r="AS39" s="175"/>
      <c r="AT39" s="178"/>
      <c r="AU39" s="175"/>
      <c r="AV39" s="175"/>
      <c r="AW39" s="175"/>
      <c r="AX39" s="175"/>
      <c r="AY39" s="175"/>
      <c r="AZ39" s="175"/>
      <c r="BA39" s="175"/>
      <c r="BB39" s="175"/>
      <c r="BC39" s="175"/>
      <c r="BD39" s="178"/>
      <c r="BE39" s="175"/>
      <c r="BF39" s="175"/>
      <c r="BG39" s="175"/>
      <c r="BH39" s="175"/>
      <c r="BI39" s="175"/>
      <c r="BJ39" s="175"/>
      <c r="BK39" s="175"/>
      <c r="BL39" s="175"/>
      <c r="BM39" s="175"/>
      <c r="BN39" s="178"/>
      <c r="BO39" s="175"/>
      <c r="BP39" s="175"/>
      <c r="BQ39" s="175"/>
      <c r="BR39" s="175"/>
      <c r="BS39" s="175"/>
      <c r="BT39" s="175"/>
      <c r="BU39" s="175"/>
      <c r="BV39" s="175"/>
      <c r="BW39" s="175"/>
      <c r="BX39" s="179"/>
      <c r="BY39" s="179"/>
    </row>
    <row r="40" spans="1:79" s="180" customFormat="1" ht="15" x14ac:dyDescent="0.25">
      <c r="A40" s="103">
        <v>30</v>
      </c>
      <c r="B40" s="40" t="s">
        <v>116</v>
      </c>
      <c r="C40" s="38"/>
      <c r="D40" s="38">
        <v>5</v>
      </c>
      <c r="E40" s="38"/>
      <c r="F40" s="38"/>
      <c r="G40" s="38"/>
      <c r="H40" s="38"/>
      <c r="I40" s="38">
        <v>3</v>
      </c>
      <c r="J40" s="38">
        <f t="shared" si="41"/>
        <v>90</v>
      </c>
      <c r="K40" s="38">
        <f t="shared" si="42"/>
        <v>44</v>
      </c>
      <c r="L40" s="38">
        <v>20</v>
      </c>
      <c r="M40" s="38">
        <v>24</v>
      </c>
      <c r="N40" s="48"/>
      <c r="O40" s="38">
        <f t="shared" si="43"/>
        <v>46</v>
      </c>
      <c r="P40" s="48"/>
      <c r="Q40" s="48"/>
      <c r="R40" s="48"/>
      <c r="S40" s="48"/>
      <c r="T40" s="168">
        <f>K40/T7</f>
        <v>2.9333333333333331</v>
      </c>
      <c r="U40" s="38"/>
      <c r="V40" s="38"/>
      <c r="W40" s="48"/>
      <c r="X40" s="178"/>
      <c r="Y40" s="178"/>
      <c r="Z40" s="178"/>
      <c r="AA40" s="175"/>
      <c r="AB40" s="175"/>
      <c r="AC40" s="175"/>
      <c r="AD40" s="175"/>
      <c r="AE40" s="175"/>
      <c r="AF40" s="175"/>
      <c r="AG40" s="175"/>
      <c r="AH40" s="175"/>
      <c r="AI40" s="175"/>
      <c r="AJ40" s="178"/>
      <c r="AK40" s="175"/>
      <c r="AL40" s="175"/>
      <c r="AM40" s="175"/>
      <c r="AN40" s="175"/>
      <c r="AO40" s="175"/>
      <c r="AP40" s="175"/>
      <c r="AQ40" s="175"/>
      <c r="AR40" s="175"/>
      <c r="AS40" s="175"/>
      <c r="AT40" s="178"/>
      <c r="AU40" s="175"/>
      <c r="AV40" s="175"/>
      <c r="AW40" s="175"/>
      <c r="AX40" s="175"/>
      <c r="AY40" s="175"/>
      <c r="AZ40" s="175"/>
      <c r="BA40" s="175"/>
      <c r="BB40" s="175"/>
      <c r="BC40" s="175"/>
      <c r="BD40" s="178"/>
      <c r="BE40" s="175"/>
      <c r="BF40" s="175"/>
      <c r="BG40" s="175"/>
      <c r="BH40" s="175"/>
      <c r="BI40" s="175"/>
      <c r="BJ40" s="175"/>
      <c r="BK40" s="175"/>
      <c r="BL40" s="175"/>
      <c r="BM40" s="175"/>
      <c r="BN40" s="178"/>
      <c r="BO40" s="175"/>
      <c r="BP40" s="175"/>
      <c r="BQ40" s="175"/>
      <c r="BR40" s="175"/>
      <c r="BS40" s="175"/>
      <c r="BT40" s="175"/>
      <c r="BU40" s="175"/>
      <c r="BV40" s="175"/>
      <c r="BW40" s="175"/>
      <c r="BX40" s="179"/>
      <c r="BY40" s="179"/>
    </row>
    <row r="41" spans="1:79" s="177" customFormat="1" ht="14.25" customHeight="1" x14ac:dyDescent="0.25">
      <c r="A41" s="103">
        <v>31</v>
      </c>
      <c r="B41" s="40" t="s">
        <v>114</v>
      </c>
      <c r="C41" s="81"/>
      <c r="D41" s="81">
        <v>5</v>
      </c>
      <c r="E41" s="81"/>
      <c r="F41" s="81"/>
      <c r="G41" s="81"/>
      <c r="H41" s="81"/>
      <c r="I41" s="81">
        <v>4</v>
      </c>
      <c r="J41" s="38">
        <f t="shared" si="41"/>
        <v>120</v>
      </c>
      <c r="K41" s="38">
        <f t="shared" si="42"/>
        <v>60</v>
      </c>
      <c r="L41" s="38">
        <v>28</v>
      </c>
      <c r="M41" s="38">
        <v>32</v>
      </c>
      <c r="N41" s="81"/>
      <c r="O41" s="38">
        <f t="shared" si="43"/>
        <v>60</v>
      </c>
      <c r="P41" s="81"/>
      <c r="Q41" s="81"/>
      <c r="R41" s="81"/>
      <c r="S41" s="81"/>
      <c r="T41" s="168">
        <f>K41/T7</f>
        <v>4</v>
      </c>
      <c r="U41" s="81"/>
      <c r="V41" s="81"/>
      <c r="W41" s="81"/>
      <c r="X41" s="181"/>
      <c r="Y41" s="181"/>
      <c r="Z41" s="181"/>
      <c r="AA41" s="181"/>
      <c r="AB41" s="181"/>
      <c r="AC41" s="181"/>
      <c r="AD41" s="181"/>
      <c r="AE41" s="181"/>
      <c r="AF41" s="181"/>
      <c r="AG41" s="181"/>
      <c r="AH41" s="181"/>
      <c r="AI41" s="181"/>
      <c r="AJ41" s="181"/>
      <c r="AK41" s="181"/>
      <c r="AL41" s="181"/>
      <c r="AM41" s="181"/>
      <c r="AN41" s="181"/>
      <c r="AO41" s="181"/>
      <c r="AP41" s="181"/>
      <c r="AQ41" s="181"/>
      <c r="AR41" s="181"/>
      <c r="AS41" s="181"/>
      <c r="AT41" s="181"/>
      <c r="AU41" s="181"/>
      <c r="AV41" s="181"/>
      <c r="AW41" s="181"/>
      <c r="AX41" s="181"/>
      <c r="AY41" s="181"/>
      <c r="AZ41" s="181"/>
      <c r="BA41" s="181"/>
      <c r="BB41" s="181"/>
      <c r="BC41" s="181"/>
      <c r="BD41" s="181"/>
      <c r="BE41" s="181"/>
      <c r="BF41" s="181"/>
      <c r="BG41" s="181"/>
      <c r="BH41" s="181"/>
      <c r="BI41" s="181"/>
      <c r="BJ41" s="181"/>
      <c r="BK41" s="181"/>
      <c r="BL41" s="181"/>
      <c r="BM41" s="181"/>
      <c r="BN41" s="181"/>
      <c r="BO41" s="181"/>
      <c r="BP41" s="181"/>
      <c r="BQ41" s="181"/>
      <c r="BR41" s="181"/>
      <c r="BS41" s="181"/>
      <c r="BT41" s="181"/>
      <c r="BU41" s="181"/>
      <c r="BV41" s="181"/>
      <c r="BW41" s="181"/>
      <c r="BX41" s="176"/>
      <c r="BY41" s="176"/>
    </row>
    <row r="42" spans="1:79" s="177" customFormat="1" ht="15" x14ac:dyDescent="0.25">
      <c r="A42" s="103">
        <v>32</v>
      </c>
      <c r="B42" s="40" t="s">
        <v>115</v>
      </c>
      <c r="C42" s="38">
        <v>6</v>
      </c>
      <c r="D42" s="38"/>
      <c r="E42" s="38"/>
      <c r="F42" s="38">
        <v>6</v>
      </c>
      <c r="G42" s="38"/>
      <c r="H42" s="38"/>
      <c r="I42" s="38">
        <v>5</v>
      </c>
      <c r="J42" s="38">
        <f t="shared" si="41"/>
        <v>150</v>
      </c>
      <c r="K42" s="38">
        <f t="shared" si="42"/>
        <v>74</v>
      </c>
      <c r="L42" s="38">
        <v>36</v>
      </c>
      <c r="M42" s="38">
        <v>38</v>
      </c>
      <c r="N42" s="38"/>
      <c r="O42" s="38">
        <f t="shared" si="43"/>
        <v>76</v>
      </c>
      <c r="P42" s="38"/>
      <c r="Q42" s="38"/>
      <c r="R42" s="38"/>
      <c r="S42" s="38"/>
      <c r="T42" s="38"/>
      <c r="U42" s="50">
        <f>K42/U7</f>
        <v>4.1111111111111107</v>
      </c>
      <c r="V42" s="38"/>
      <c r="W42" s="48"/>
      <c r="X42" s="174"/>
      <c r="Y42" s="174"/>
      <c r="Z42" s="174"/>
      <c r="AA42" s="175"/>
      <c r="AB42" s="175"/>
      <c r="AC42" s="175"/>
      <c r="AD42" s="175"/>
      <c r="AE42" s="175"/>
      <c r="AF42" s="175"/>
      <c r="AG42" s="175"/>
      <c r="AH42" s="175"/>
      <c r="AI42" s="175"/>
      <c r="AJ42" s="174"/>
      <c r="AK42" s="175"/>
      <c r="AL42" s="175"/>
      <c r="AM42" s="175"/>
      <c r="AN42" s="175"/>
      <c r="AO42" s="175"/>
      <c r="AP42" s="175"/>
      <c r="AQ42" s="175"/>
      <c r="AR42" s="175"/>
      <c r="AS42" s="175"/>
      <c r="AT42" s="174"/>
      <c r="AU42" s="175"/>
      <c r="AV42" s="175"/>
      <c r="AW42" s="175"/>
      <c r="AX42" s="175"/>
      <c r="AY42" s="175"/>
      <c r="AZ42" s="175"/>
      <c r="BA42" s="175"/>
      <c r="BB42" s="175"/>
      <c r="BC42" s="175"/>
      <c r="BD42" s="174"/>
      <c r="BE42" s="175"/>
      <c r="BF42" s="175"/>
      <c r="BG42" s="175"/>
      <c r="BH42" s="175"/>
      <c r="BI42" s="175"/>
      <c r="BJ42" s="175"/>
      <c r="BK42" s="175"/>
      <c r="BL42" s="175"/>
      <c r="BM42" s="175"/>
      <c r="BN42" s="174"/>
      <c r="BO42" s="175"/>
      <c r="BP42" s="175"/>
      <c r="BQ42" s="175"/>
      <c r="BR42" s="175"/>
      <c r="BS42" s="175"/>
      <c r="BT42" s="175"/>
      <c r="BU42" s="175"/>
      <c r="BV42" s="175"/>
      <c r="BW42" s="175"/>
      <c r="BX42" s="176"/>
      <c r="BY42" s="176"/>
    </row>
    <row r="43" spans="1:79" s="177" customFormat="1" ht="15" x14ac:dyDescent="0.25">
      <c r="A43" s="103">
        <v>33</v>
      </c>
      <c r="B43" s="79" t="s">
        <v>117</v>
      </c>
      <c r="C43" s="41">
        <v>6</v>
      </c>
      <c r="D43" s="41"/>
      <c r="E43" s="38"/>
      <c r="F43" s="38"/>
      <c r="G43" s="38"/>
      <c r="H43" s="38"/>
      <c r="I43" s="38">
        <v>3.5</v>
      </c>
      <c r="J43" s="38">
        <f t="shared" si="41"/>
        <v>105</v>
      </c>
      <c r="K43" s="38">
        <f t="shared" si="42"/>
        <v>50</v>
      </c>
      <c r="L43" s="144">
        <v>24</v>
      </c>
      <c r="M43" s="144">
        <v>26</v>
      </c>
      <c r="N43" s="47"/>
      <c r="O43" s="38">
        <f t="shared" si="43"/>
        <v>55</v>
      </c>
      <c r="P43" s="38"/>
      <c r="Q43" s="38"/>
      <c r="R43" s="38"/>
      <c r="S43" s="38"/>
      <c r="T43" s="38"/>
      <c r="U43" s="50">
        <f>K43/U7</f>
        <v>2.7777777777777777</v>
      </c>
      <c r="V43" s="38"/>
      <c r="W43" s="38"/>
      <c r="X43" s="174"/>
      <c r="Y43" s="174"/>
      <c r="Z43" s="174"/>
      <c r="AA43" s="175" t="str">
        <f t="shared" ref="AA43:AI43" si="44">IF(ISERROR(SEARCH(Y$8,$C43,1)),"-",IF(COUNTIF($C43,Y$8)=1,1,IF(ISERROR(SEARCH(CONCATENATE(Y$8,","),$C43,1)),IF(ISERROR(SEARCH(CONCATENATE(",",Y$8),$C43,1)),"-",1),1)))</f>
        <v>-</v>
      </c>
      <c r="AB43" s="175" t="str">
        <f t="shared" si="44"/>
        <v>-</v>
      </c>
      <c r="AC43" s="175" t="str">
        <f t="shared" si="44"/>
        <v>-</v>
      </c>
      <c r="AD43" s="175" t="str">
        <f t="shared" si="44"/>
        <v>-</v>
      </c>
      <c r="AE43" s="175" t="str">
        <f t="shared" si="44"/>
        <v>-</v>
      </c>
      <c r="AF43" s="175">
        <f t="shared" si="44"/>
        <v>1</v>
      </c>
      <c r="AG43" s="175" t="str">
        <f t="shared" si="44"/>
        <v>-</v>
      </c>
      <c r="AH43" s="175" t="str">
        <f t="shared" si="44"/>
        <v>-</v>
      </c>
      <c r="AI43" s="175" t="str">
        <f t="shared" si="44"/>
        <v>-</v>
      </c>
      <c r="AJ43" s="174"/>
      <c r="AK43" s="175" t="str">
        <f t="shared" ref="AK43:AS43" si="45">IF(ISERROR(SEARCH(AI$8,$D43,1)),"-",IF(COUNTIF($D43,AI$8)=1,1,IF(ISERROR(SEARCH(CONCATENATE(AI$8,","),$D43,1)),IF(ISERROR(SEARCH(CONCATENATE(",",AI$8),$D43,1)),"-",1),1)))</f>
        <v>-</v>
      </c>
      <c r="AL43" s="175" t="str">
        <f t="shared" si="45"/>
        <v>-</v>
      </c>
      <c r="AM43" s="175" t="str">
        <f t="shared" si="45"/>
        <v>-</v>
      </c>
      <c r="AN43" s="175" t="str">
        <f t="shared" si="45"/>
        <v>-</v>
      </c>
      <c r="AO43" s="175" t="str">
        <f t="shared" si="45"/>
        <v>-</v>
      </c>
      <c r="AP43" s="175" t="str">
        <f t="shared" si="45"/>
        <v>-</v>
      </c>
      <c r="AQ43" s="175" t="str">
        <f t="shared" si="45"/>
        <v>-</v>
      </c>
      <c r="AR43" s="175" t="str">
        <f t="shared" si="45"/>
        <v>-</v>
      </c>
      <c r="AS43" s="175" t="str">
        <f t="shared" si="45"/>
        <v>-</v>
      </c>
      <c r="AT43" s="174"/>
      <c r="AU43" s="175" t="str">
        <f t="shared" ref="AU43:BC43" si="46">IF(ISERROR(SEARCH(AS$8,$E43,1)),"-",IF(COUNTIF($E43,AS$8)=1,1,IF(ISERROR(SEARCH(CONCATENATE(AS$8,","),$E43,1)),IF(ISERROR(SEARCH(CONCATENATE(",",AS$8),$E43,1)),"-",1),1)))</f>
        <v>-</v>
      </c>
      <c r="AV43" s="175" t="str">
        <f t="shared" si="46"/>
        <v>-</v>
      </c>
      <c r="AW43" s="175" t="str">
        <f t="shared" si="46"/>
        <v>-</v>
      </c>
      <c r="AX43" s="175" t="str">
        <f t="shared" si="46"/>
        <v>-</v>
      </c>
      <c r="AY43" s="175" t="str">
        <f t="shared" si="46"/>
        <v>-</v>
      </c>
      <c r="AZ43" s="175" t="str">
        <f t="shared" si="46"/>
        <v>-</v>
      </c>
      <c r="BA43" s="175" t="str">
        <f t="shared" si="46"/>
        <v>-</v>
      </c>
      <c r="BB43" s="175" t="str">
        <f t="shared" si="46"/>
        <v>-</v>
      </c>
      <c r="BC43" s="175" t="str">
        <f t="shared" si="46"/>
        <v>-</v>
      </c>
      <c r="BD43" s="174"/>
      <c r="BE43" s="175" t="str">
        <f t="shared" ref="BE43:BM43" si="47">IF(ISERROR(SEARCH(BC$8,$F43,1)),"-",IF(COUNTIF($F43,BC$8)=1,1,IF(ISERROR(SEARCH(CONCATENATE(BC$8,","),$F43,1)),IF(ISERROR(SEARCH(CONCATENATE(",",BC$8),$F43,1)),"-",1),1)))</f>
        <v>-</v>
      </c>
      <c r="BF43" s="175" t="str">
        <f t="shared" si="47"/>
        <v>-</v>
      </c>
      <c r="BG43" s="175" t="str">
        <f t="shared" si="47"/>
        <v>-</v>
      </c>
      <c r="BH43" s="175" t="str">
        <f t="shared" si="47"/>
        <v>-</v>
      </c>
      <c r="BI43" s="175" t="str">
        <f t="shared" si="47"/>
        <v>-</v>
      </c>
      <c r="BJ43" s="175" t="str">
        <f t="shared" si="47"/>
        <v>-</v>
      </c>
      <c r="BK43" s="175" t="str">
        <f t="shared" si="47"/>
        <v>-</v>
      </c>
      <c r="BL43" s="175" t="str">
        <f t="shared" si="47"/>
        <v>-</v>
      </c>
      <c r="BM43" s="175" t="str">
        <f t="shared" si="47"/>
        <v>-</v>
      </c>
      <c r="BN43" s="174"/>
      <c r="BO43" s="175"/>
      <c r="BP43" s="175"/>
      <c r="BQ43" s="175"/>
      <c r="BR43" s="175"/>
      <c r="BS43" s="175"/>
      <c r="BT43" s="175"/>
      <c r="BU43" s="175"/>
      <c r="BV43" s="175"/>
      <c r="BW43" s="175"/>
      <c r="BX43" s="176"/>
      <c r="BY43" s="176"/>
    </row>
    <row r="44" spans="1:79" s="180" customFormat="1" ht="15" x14ac:dyDescent="0.2">
      <c r="A44" s="103">
        <v>34</v>
      </c>
      <c r="B44" s="78" t="s">
        <v>156</v>
      </c>
      <c r="C44" s="144"/>
      <c r="D44" s="144">
        <v>6</v>
      </c>
      <c r="E44" s="144"/>
      <c r="F44" s="144"/>
      <c r="G44" s="144"/>
      <c r="H44" s="144"/>
      <c r="I44" s="144">
        <v>3</v>
      </c>
      <c r="J44" s="144">
        <f t="shared" si="41"/>
        <v>90</v>
      </c>
      <c r="K44" s="38">
        <f t="shared" si="42"/>
        <v>44</v>
      </c>
      <c r="L44" s="38">
        <v>20</v>
      </c>
      <c r="M44" s="38">
        <v>24</v>
      </c>
      <c r="N44" s="144"/>
      <c r="O44" s="38">
        <f t="shared" si="43"/>
        <v>46</v>
      </c>
      <c r="P44" s="144"/>
      <c r="Q44" s="144"/>
      <c r="R44" s="77"/>
      <c r="S44" s="77"/>
      <c r="T44" s="144"/>
      <c r="U44" s="50">
        <f>K44/U7</f>
        <v>2.4444444444444446</v>
      </c>
      <c r="V44" s="144"/>
      <c r="W44" s="77"/>
      <c r="X44" s="178"/>
      <c r="Y44" s="178"/>
      <c r="Z44" s="178"/>
      <c r="AA44" s="182"/>
      <c r="AB44" s="182"/>
      <c r="AC44" s="182"/>
      <c r="AD44" s="182"/>
      <c r="AE44" s="182"/>
      <c r="AF44" s="182"/>
      <c r="AG44" s="182"/>
      <c r="AH44" s="182"/>
      <c r="AI44" s="182"/>
      <c r="AJ44" s="178"/>
      <c r="AK44" s="182"/>
      <c r="AL44" s="182"/>
      <c r="AM44" s="182"/>
      <c r="AN44" s="182"/>
      <c r="AO44" s="182"/>
      <c r="AP44" s="182"/>
      <c r="AQ44" s="182"/>
      <c r="AR44" s="182"/>
      <c r="AS44" s="182"/>
      <c r="AT44" s="178"/>
      <c r="AU44" s="182"/>
      <c r="AV44" s="182"/>
      <c r="AW44" s="182"/>
      <c r="AX44" s="182"/>
      <c r="AY44" s="182"/>
      <c r="AZ44" s="182"/>
      <c r="BA44" s="182"/>
      <c r="BB44" s="182"/>
      <c r="BC44" s="182"/>
      <c r="BD44" s="178"/>
      <c r="BE44" s="182"/>
      <c r="BF44" s="182"/>
      <c r="BG44" s="182"/>
      <c r="BH44" s="182"/>
      <c r="BI44" s="182"/>
      <c r="BJ44" s="182"/>
      <c r="BK44" s="182"/>
      <c r="BL44" s="182"/>
      <c r="BM44" s="182"/>
      <c r="BN44" s="178"/>
      <c r="BO44" s="182"/>
      <c r="BP44" s="182"/>
      <c r="BQ44" s="182"/>
      <c r="BR44" s="182"/>
      <c r="BS44" s="182"/>
      <c r="BT44" s="182"/>
      <c r="BU44" s="182"/>
      <c r="BV44" s="182"/>
      <c r="BW44" s="182"/>
      <c r="BX44" s="179"/>
      <c r="BY44" s="179"/>
    </row>
    <row r="45" spans="1:79" s="180" customFormat="1" ht="15" x14ac:dyDescent="0.2">
      <c r="A45" s="103">
        <v>35</v>
      </c>
      <c r="B45" s="76" t="s">
        <v>109</v>
      </c>
      <c r="C45" s="38"/>
      <c r="D45" s="38">
        <v>6</v>
      </c>
      <c r="E45" s="38"/>
      <c r="F45" s="38"/>
      <c r="G45" s="38"/>
      <c r="H45" s="38"/>
      <c r="I45" s="38">
        <v>4</v>
      </c>
      <c r="J45" s="38">
        <f t="shared" si="41"/>
        <v>120</v>
      </c>
      <c r="K45" s="38">
        <f t="shared" si="42"/>
        <v>60</v>
      </c>
      <c r="L45" s="144">
        <v>28</v>
      </c>
      <c r="M45" s="144">
        <v>32</v>
      </c>
      <c r="N45" s="48"/>
      <c r="O45" s="38">
        <f t="shared" si="43"/>
        <v>60</v>
      </c>
      <c r="P45" s="48"/>
      <c r="Q45" s="48"/>
      <c r="R45" s="48"/>
      <c r="S45" s="48"/>
      <c r="T45" s="38"/>
      <c r="U45" s="50">
        <f>K45/U7</f>
        <v>3.3333333333333335</v>
      </c>
      <c r="V45" s="38"/>
      <c r="W45" s="48"/>
      <c r="X45" s="178"/>
      <c r="Y45" s="178"/>
      <c r="Z45" s="178"/>
      <c r="AA45" s="175"/>
      <c r="AB45" s="175"/>
      <c r="AC45" s="175"/>
      <c r="AD45" s="175"/>
      <c r="AE45" s="175"/>
      <c r="AF45" s="175"/>
      <c r="AG45" s="175"/>
      <c r="AH45" s="175"/>
      <c r="AI45" s="175"/>
      <c r="AJ45" s="178"/>
      <c r="AK45" s="175"/>
      <c r="AL45" s="175"/>
      <c r="AM45" s="175"/>
      <c r="AN45" s="175"/>
      <c r="AO45" s="175"/>
      <c r="AP45" s="175"/>
      <c r="AQ45" s="175"/>
      <c r="AR45" s="175"/>
      <c r="AS45" s="175"/>
      <c r="AT45" s="178"/>
      <c r="AU45" s="175"/>
      <c r="AV45" s="175"/>
      <c r="AW45" s="175"/>
      <c r="AX45" s="175"/>
      <c r="AY45" s="175"/>
      <c r="AZ45" s="175"/>
      <c r="BA45" s="175"/>
      <c r="BB45" s="175"/>
      <c r="BC45" s="175"/>
      <c r="BD45" s="178"/>
      <c r="BE45" s="175"/>
      <c r="BF45" s="175"/>
      <c r="BG45" s="175"/>
      <c r="BH45" s="175"/>
      <c r="BI45" s="175"/>
      <c r="BJ45" s="175"/>
      <c r="BK45" s="175"/>
      <c r="BL45" s="175"/>
      <c r="BM45" s="175"/>
      <c r="BN45" s="178"/>
      <c r="BO45" s="175"/>
      <c r="BP45" s="175"/>
      <c r="BQ45" s="175"/>
      <c r="BR45" s="175"/>
      <c r="BS45" s="175"/>
      <c r="BT45" s="175"/>
      <c r="BU45" s="175"/>
      <c r="BV45" s="175"/>
      <c r="BW45" s="175"/>
      <c r="BX45" s="179"/>
      <c r="BY45" s="179"/>
    </row>
    <row r="46" spans="1:79" s="180" customFormat="1" ht="15" x14ac:dyDescent="0.25">
      <c r="A46" s="103">
        <v>36</v>
      </c>
      <c r="B46" s="40" t="s">
        <v>116</v>
      </c>
      <c r="C46" s="38">
        <v>6</v>
      </c>
      <c r="D46" s="38"/>
      <c r="E46" s="38"/>
      <c r="F46" s="38"/>
      <c r="G46" s="38"/>
      <c r="H46" s="38"/>
      <c r="I46" s="38">
        <v>4</v>
      </c>
      <c r="J46" s="38">
        <f t="shared" si="41"/>
        <v>120</v>
      </c>
      <c r="K46" s="38">
        <f t="shared" si="42"/>
        <v>60</v>
      </c>
      <c r="L46" s="38">
        <v>28</v>
      </c>
      <c r="M46" s="38">
        <v>32</v>
      </c>
      <c r="N46" s="48"/>
      <c r="O46" s="38">
        <f t="shared" si="43"/>
        <v>60</v>
      </c>
      <c r="P46" s="48"/>
      <c r="Q46" s="48"/>
      <c r="R46" s="48"/>
      <c r="S46" s="48"/>
      <c r="T46" s="38"/>
      <c r="U46" s="50">
        <f>K46/U7</f>
        <v>3.3333333333333335</v>
      </c>
      <c r="V46" s="38"/>
      <c r="W46" s="48"/>
      <c r="X46" s="178"/>
      <c r="Y46" s="178"/>
      <c r="Z46" s="178"/>
      <c r="AA46" s="175"/>
      <c r="AB46" s="175"/>
      <c r="AC46" s="175"/>
      <c r="AD46" s="175"/>
      <c r="AE46" s="175"/>
      <c r="AF46" s="175"/>
      <c r="AG46" s="175"/>
      <c r="AH46" s="175"/>
      <c r="AI46" s="175"/>
      <c r="AJ46" s="178"/>
      <c r="AK46" s="175"/>
      <c r="AL46" s="175"/>
      <c r="AM46" s="175"/>
      <c r="AN46" s="175"/>
      <c r="AO46" s="175"/>
      <c r="AP46" s="175"/>
      <c r="AQ46" s="175"/>
      <c r="AR46" s="175"/>
      <c r="AS46" s="175"/>
      <c r="AT46" s="178"/>
      <c r="AU46" s="175"/>
      <c r="AV46" s="175"/>
      <c r="AW46" s="175"/>
      <c r="AX46" s="175"/>
      <c r="AY46" s="175"/>
      <c r="AZ46" s="175"/>
      <c r="BA46" s="175"/>
      <c r="BB46" s="175"/>
      <c r="BC46" s="175"/>
      <c r="BD46" s="178"/>
      <c r="BE46" s="175"/>
      <c r="BF46" s="175"/>
      <c r="BG46" s="175"/>
      <c r="BH46" s="175"/>
      <c r="BI46" s="175"/>
      <c r="BJ46" s="175"/>
      <c r="BK46" s="175"/>
      <c r="BL46" s="175"/>
      <c r="BM46" s="175"/>
      <c r="BN46" s="178"/>
      <c r="BO46" s="175"/>
      <c r="BP46" s="175"/>
      <c r="BQ46" s="175"/>
      <c r="BR46" s="175"/>
      <c r="BS46" s="175"/>
      <c r="BT46" s="175"/>
      <c r="BU46" s="175"/>
      <c r="BV46" s="175"/>
      <c r="BW46" s="175"/>
      <c r="BX46" s="179"/>
      <c r="BY46" s="179"/>
    </row>
    <row r="47" spans="1:79" s="69" customFormat="1" ht="15" x14ac:dyDescent="0.2">
      <c r="A47" s="103">
        <v>37</v>
      </c>
      <c r="B47" s="76" t="s">
        <v>157</v>
      </c>
      <c r="C47" s="144">
        <v>7</v>
      </c>
      <c r="D47" s="144"/>
      <c r="E47" s="144"/>
      <c r="F47" s="144"/>
      <c r="G47" s="144"/>
      <c r="H47" s="144"/>
      <c r="I47" s="144">
        <v>3</v>
      </c>
      <c r="J47" s="144">
        <f t="shared" si="41"/>
        <v>90</v>
      </c>
      <c r="K47" s="38">
        <f t="shared" si="42"/>
        <v>44</v>
      </c>
      <c r="L47" s="38">
        <v>20</v>
      </c>
      <c r="M47" s="38">
        <v>24</v>
      </c>
      <c r="N47" s="144"/>
      <c r="O47" s="38">
        <f t="shared" si="43"/>
        <v>46</v>
      </c>
      <c r="P47" s="144"/>
      <c r="Q47" s="144"/>
      <c r="R47" s="77"/>
      <c r="S47" s="77"/>
      <c r="T47" s="144"/>
      <c r="U47" s="77"/>
      <c r="V47" s="214">
        <f>K47/V7</f>
        <v>2.9333333333333331</v>
      </c>
      <c r="W47" s="77"/>
      <c r="X47" s="74"/>
      <c r="Y47" s="74"/>
      <c r="Z47" s="74"/>
      <c r="AA47" s="43"/>
      <c r="AB47" s="43"/>
      <c r="AC47" s="43"/>
      <c r="AD47" s="43"/>
      <c r="AE47" s="43"/>
      <c r="AF47" s="43"/>
      <c r="AG47" s="43"/>
      <c r="AH47" s="43"/>
      <c r="AI47" s="43"/>
      <c r="AJ47" s="74"/>
      <c r="AK47" s="43"/>
      <c r="AL47" s="43"/>
      <c r="AM47" s="43"/>
      <c r="AN47" s="43"/>
      <c r="AO47" s="43"/>
      <c r="AP47" s="43"/>
      <c r="AQ47" s="43"/>
      <c r="AR47" s="43"/>
      <c r="AS47" s="43"/>
      <c r="AT47" s="74"/>
      <c r="AU47" s="43"/>
      <c r="AV47" s="43"/>
      <c r="AW47" s="43"/>
      <c r="AX47" s="43"/>
      <c r="AY47" s="43"/>
      <c r="AZ47" s="43"/>
      <c r="BA47" s="43"/>
      <c r="BB47" s="43"/>
      <c r="BC47" s="43"/>
      <c r="BD47" s="74"/>
      <c r="BE47" s="43"/>
      <c r="BF47" s="43"/>
      <c r="BG47" s="43"/>
      <c r="BH47" s="43"/>
      <c r="BI47" s="43"/>
      <c r="BJ47" s="43"/>
      <c r="BK47" s="43"/>
      <c r="BL47" s="43"/>
      <c r="BM47" s="43"/>
      <c r="BN47" s="74"/>
      <c r="BO47" s="43"/>
      <c r="BP47" s="43"/>
      <c r="BQ47" s="43"/>
      <c r="BR47" s="43"/>
      <c r="BS47" s="43"/>
      <c r="BT47" s="43"/>
      <c r="BU47" s="43"/>
      <c r="BV47" s="43"/>
      <c r="BW47" s="43"/>
      <c r="BX47" s="120"/>
      <c r="BY47" s="120"/>
      <c r="BZ47" s="121"/>
      <c r="CA47" s="121"/>
    </row>
    <row r="48" spans="1:79" s="68" customFormat="1" ht="13.5" customHeight="1" x14ac:dyDescent="0.25">
      <c r="A48" s="103">
        <v>38</v>
      </c>
      <c r="B48" s="40" t="s">
        <v>112</v>
      </c>
      <c r="C48" s="81">
        <v>7</v>
      </c>
      <c r="D48" s="81"/>
      <c r="E48" s="81">
        <v>7</v>
      </c>
      <c r="F48" s="81"/>
      <c r="G48" s="81"/>
      <c r="H48" s="81"/>
      <c r="I48" s="81">
        <v>4</v>
      </c>
      <c r="J48" s="38">
        <f t="shared" si="41"/>
        <v>120</v>
      </c>
      <c r="K48" s="38">
        <f t="shared" si="42"/>
        <v>60</v>
      </c>
      <c r="L48" s="81">
        <v>28</v>
      </c>
      <c r="M48" s="81">
        <v>32</v>
      </c>
      <c r="N48" s="81"/>
      <c r="O48" s="38">
        <f t="shared" si="43"/>
        <v>60</v>
      </c>
      <c r="P48" s="81"/>
      <c r="Q48" s="81"/>
      <c r="R48" s="81"/>
      <c r="S48" s="81"/>
      <c r="T48" s="81"/>
      <c r="U48" s="81"/>
      <c r="V48" s="214">
        <f>K48/V7</f>
        <v>4</v>
      </c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1"/>
      <c r="AJ48" s="81"/>
      <c r="AK48" s="81"/>
      <c r="AL48" s="81"/>
      <c r="AM48" s="81"/>
      <c r="AN48" s="81"/>
      <c r="AO48" s="81"/>
      <c r="AP48" s="81"/>
      <c r="AQ48" s="81"/>
      <c r="AR48" s="81"/>
      <c r="AS48" s="81"/>
      <c r="AT48" s="81"/>
      <c r="AU48" s="81"/>
      <c r="AV48" s="81"/>
      <c r="AW48" s="81"/>
      <c r="AX48" s="81"/>
      <c r="AY48" s="81"/>
      <c r="AZ48" s="81"/>
      <c r="BA48" s="81"/>
      <c r="BB48" s="81"/>
      <c r="BC48" s="81"/>
      <c r="BD48" s="81"/>
      <c r="BE48" s="81"/>
      <c r="BF48" s="81"/>
      <c r="BG48" s="81"/>
      <c r="BH48" s="81"/>
      <c r="BI48" s="81"/>
      <c r="BJ48" s="81"/>
      <c r="BK48" s="81"/>
      <c r="BL48" s="81"/>
      <c r="BM48" s="81"/>
      <c r="BN48" s="81"/>
      <c r="BO48" s="81"/>
      <c r="BP48" s="81"/>
      <c r="BQ48" s="81"/>
      <c r="BR48" s="81"/>
      <c r="BS48" s="81"/>
      <c r="BT48" s="81"/>
      <c r="BU48" s="81"/>
      <c r="BV48" s="81"/>
      <c r="BW48" s="81"/>
      <c r="BX48" s="45"/>
      <c r="BY48" s="45"/>
      <c r="BZ48" s="24"/>
      <c r="CA48" s="24"/>
    </row>
    <row r="49" spans="1:79" s="68" customFormat="1" ht="15" x14ac:dyDescent="0.25">
      <c r="A49" s="103">
        <v>39</v>
      </c>
      <c r="B49" s="40" t="s">
        <v>110</v>
      </c>
      <c r="C49" s="38"/>
      <c r="D49" s="38">
        <v>7</v>
      </c>
      <c r="E49" s="38"/>
      <c r="F49" s="38"/>
      <c r="G49" s="38"/>
      <c r="H49" s="38"/>
      <c r="I49" s="38">
        <v>3</v>
      </c>
      <c r="J49" s="38">
        <f t="shared" si="41"/>
        <v>90</v>
      </c>
      <c r="K49" s="38">
        <f t="shared" si="42"/>
        <v>44</v>
      </c>
      <c r="L49" s="38">
        <v>20</v>
      </c>
      <c r="M49" s="38">
        <v>24</v>
      </c>
      <c r="N49" s="38"/>
      <c r="O49" s="38">
        <f t="shared" si="43"/>
        <v>46</v>
      </c>
      <c r="P49" s="38"/>
      <c r="Q49" s="38"/>
      <c r="R49" s="48"/>
      <c r="S49" s="48"/>
      <c r="T49" s="38"/>
      <c r="U49" s="48"/>
      <c r="V49" s="214">
        <f>K49/V7</f>
        <v>2.9333333333333331</v>
      </c>
      <c r="W49" s="48"/>
      <c r="X49" s="42"/>
      <c r="Y49" s="42"/>
      <c r="Z49" s="42"/>
      <c r="AA49" s="43"/>
      <c r="AB49" s="43"/>
      <c r="AC49" s="43"/>
      <c r="AD49" s="43"/>
      <c r="AE49" s="43"/>
      <c r="AF49" s="43"/>
      <c r="AG49" s="43"/>
      <c r="AH49" s="43"/>
      <c r="AI49" s="43"/>
      <c r="AJ49" s="42"/>
      <c r="AK49" s="43"/>
      <c r="AL49" s="43"/>
      <c r="AM49" s="43"/>
      <c r="AN49" s="43"/>
      <c r="AO49" s="43"/>
      <c r="AP49" s="43"/>
      <c r="AQ49" s="43"/>
      <c r="AR49" s="43"/>
      <c r="AS49" s="43"/>
      <c r="AT49" s="42"/>
      <c r="AU49" s="43"/>
      <c r="AV49" s="43"/>
      <c r="AW49" s="43"/>
      <c r="AX49" s="43"/>
      <c r="AY49" s="43"/>
      <c r="AZ49" s="43"/>
      <c r="BA49" s="43"/>
      <c r="BB49" s="43"/>
      <c r="BC49" s="43"/>
      <c r="BD49" s="42"/>
      <c r="BE49" s="43"/>
      <c r="BF49" s="43"/>
      <c r="BG49" s="43"/>
      <c r="BH49" s="43"/>
      <c r="BI49" s="43"/>
      <c r="BJ49" s="43"/>
      <c r="BK49" s="43"/>
      <c r="BL49" s="43"/>
      <c r="BM49" s="43"/>
      <c r="BN49" s="42"/>
      <c r="BO49" s="43"/>
      <c r="BP49" s="43"/>
      <c r="BQ49" s="43"/>
      <c r="BR49" s="43"/>
      <c r="BS49" s="43"/>
      <c r="BT49" s="43"/>
      <c r="BU49" s="43"/>
      <c r="BV49" s="43"/>
      <c r="BW49" s="43"/>
      <c r="BX49" s="45"/>
      <c r="BY49" s="45"/>
      <c r="BZ49" s="24"/>
      <c r="CA49" s="24"/>
    </row>
    <row r="50" spans="1:79" s="69" customFormat="1" ht="15.75" customHeight="1" x14ac:dyDescent="0.2">
      <c r="A50" s="103">
        <v>40</v>
      </c>
      <c r="B50" s="70" t="s">
        <v>119</v>
      </c>
      <c r="C50" s="81"/>
      <c r="D50" s="81">
        <v>8</v>
      </c>
      <c r="E50" s="81"/>
      <c r="F50" s="81"/>
      <c r="G50" s="81"/>
      <c r="H50" s="81"/>
      <c r="I50" s="81">
        <v>3</v>
      </c>
      <c r="J50" s="144">
        <f t="shared" ref="J50" si="48">I50*30</f>
        <v>90</v>
      </c>
      <c r="K50" s="144">
        <f t="shared" ref="K50" si="49">L50+M50+N50</f>
        <v>44</v>
      </c>
      <c r="L50" s="38">
        <v>20</v>
      </c>
      <c r="M50" s="38">
        <v>24</v>
      </c>
      <c r="N50" s="81"/>
      <c r="O50" s="144">
        <f t="shared" ref="O50" si="50">J50-K50</f>
        <v>46</v>
      </c>
      <c r="P50" s="81"/>
      <c r="Q50" s="81" t="s">
        <v>141</v>
      </c>
      <c r="R50" s="81"/>
      <c r="S50" s="81"/>
      <c r="T50" s="81"/>
      <c r="U50" s="81"/>
      <c r="V50" s="81"/>
      <c r="W50" s="169">
        <f>K50/W7</f>
        <v>3.1428571428571428</v>
      </c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1"/>
      <c r="AK50" s="81"/>
      <c r="AL50" s="81"/>
      <c r="AM50" s="81"/>
      <c r="AN50" s="81"/>
      <c r="AO50" s="81"/>
      <c r="AP50" s="81"/>
      <c r="AQ50" s="81"/>
      <c r="AR50" s="81"/>
      <c r="AS50" s="81"/>
      <c r="AT50" s="81"/>
      <c r="AU50" s="81"/>
      <c r="AV50" s="81"/>
      <c r="AW50" s="81"/>
      <c r="AX50" s="81"/>
      <c r="AY50" s="81"/>
      <c r="AZ50" s="81"/>
      <c r="BA50" s="81"/>
      <c r="BB50" s="81"/>
      <c r="BC50" s="81"/>
      <c r="BD50" s="81"/>
      <c r="BE50" s="81"/>
      <c r="BF50" s="81"/>
      <c r="BG50" s="81"/>
      <c r="BH50" s="81"/>
      <c r="BI50" s="81"/>
      <c r="BJ50" s="81"/>
      <c r="BK50" s="81"/>
      <c r="BL50" s="81"/>
      <c r="BM50" s="81"/>
      <c r="BN50" s="81"/>
      <c r="BO50" s="81"/>
      <c r="BP50" s="81"/>
      <c r="BQ50" s="81"/>
      <c r="BR50" s="81"/>
      <c r="BS50" s="81"/>
      <c r="BT50" s="81"/>
      <c r="BU50" s="81"/>
      <c r="BV50" s="81"/>
      <c r="BW50" s="81"/>
      <c r="BX50" s="120"/>
      <c r="BY50" s="120"/>
      <c r="BZ50" s="121"/>
      <c r="CA50" s="121"/>
    </row>
    <row r="51" spans="1:79" s="69" customFormat="1" ht="30" x14ac:dyDescent="0.2">
      <c r="A51" s="103">
        <v>41</v>
      </c>
      <c r="B51" s="72" t="s">
        <v>131</v>
      </c>
      <c r="C51" s="71"/>
      <c r="D51" s="71">
        <v>8</v>
      </c>
      <c r="E51" s="144"/>
      <c r="F51" s="144"/>
      <c r="G51" s="144"/>
      <c r="H51" s="144"/>
      <c r="I51" s="144">
        <v>3.5</v>
      </c>
      <c r="J51" s="144">
        <f t="shared" ref="J51" si="51">I51*30</f>
        <v>105</v>
      </c>
      <c r="K51" s="144">
        <f t="shared" ref="K51" si="52">L51+M51+N51</f>
        <v>50</v>
      </c>
      <c r="L51" s="144">
        <v>24</v>
      </c>
      <c r="M51" s="144">
        <v>26</v>
      </c>
      <c r="N51" s="73"/>
      <c r="O51" s="144">
        <f t="shared" ref="O51" si="53">J51-K51</f>
        <v>55</v>
      </c>
      <c r="P51" s="144"/>
      <c r="Q51" s="144"/>
      <c r="R51" s="144"/>
      <c r="S51" s="144"/>
      <c r="T51" s="144"/>
      <c r="U51" s="144"/>
      <c r="V51" s="144"/>
      <c r="W51" s="169">
        <f>K51/W7</f>
        <v>3.5714285714285716</v>
      </c>
      <c r="X51" s="74"/>
      <c r="Y51" s="74"/>
      <c r="Z51" s="74"/>
      <c r="AA51" s="43"/>
      <c r="AB51" s="43"/>
      <c r="AC51" s="43"/>
      <c r="AD51" s="43"/>
      <c r="AE51" s="43"/>
      <c r="AF51" s="43"/>
      <c r="AG51" s="43"/>
      <c r="AH51" s="43"/>
      <c r="AI51" s="43"/>
      <c r="AJ51" s="74"/>
      <c r="AK51" s="43"/>
      <c r="AL51" s="43"/>
      <c r="AM51" s="43"/>
      <c r="AN51" s="43"/>
      <c r="AO51" s="43"/>
      <c r="AP51" s="43"/>
      <c r="AQ51" s="43"/>
      <c r="AR51" s="43"/>
      <c r="AS51" s="43"/>
      <c r="AT51" s="74"/>
      <c r="AU51" s="43"/>
      <c r="AV51" s="43"/>
      <c r="AW51" s="43"/>
      <c r="AX51" s="43"/>
      <c r="AY51" s="43"/>
      <c r="AZ51" s="43"/>
      <c r="BA51" s="43"/>
      <c r="BB51" s="43"/>
      <c r="BC51" s="43"/>
      <c r="BD51" s="74"/>
      <c r="BE51" s="43"/>
      <c r="BF51" s="43"/>
      <c r="BG51" s="43"/>
      <c r="BH51" s="43"/>
      <c r="BI51" s="43"/>
      <c r="BJ51" s="43"/>
      <c r="BK51" s="43"/>
      <c r="BL51" s="43"/>
      <c r="BM51" s="43"/>
      <c r="BN51" s="74"/>
      <c r="BO51" s="43"/>
      <c r="BP51" s="43"/>
      <c r="BQ51" s="43"/>
      <c r="BR51" s="43"/>
      <c r="BS51" s="43"/>
      <c r="BT51" s="43"/>
      <c r="BU51" s="43"/>
      <c r="BV51" s="43"/>
      <c r="BW51" s="43"/>
      <c r="BX51" s="120"/>
      <c r="BY51" s="120"/>
      <c r="BZ51" s="121"/>
      <c r="CA51" s="121"/>
    </row>
    <row r="52" spans="1:79" s="196" customFormat="1" ht="13.5" thickBot="1" x14ac:dyDescent="0.25">
      <c r="A52" s="119"/>
      <c r="B52" s="215" t="s">
        <v>31</v>
      </c>
      <c r="C52" s="192">
        <v>17</v>
      </c>
      <c r="D52" s="192">
        <v>22</v>
      </c>
      <c r="E52" s="77">
        <v>1</v>
      </c>
      <c r="F52" s="77">
        <v>1</v>
      </c>
      <c r="G52" s="77">
        <v>1</v>
      </c>
      <c r="H52" s="77"/>
      <c r="I52" s="48">
        <f>SUM(I10:I51)</f>
        <v>153</v>
      </c>
      <c r="J52" s="48">
        <f t="shared" ref="J52:W52" si="54">SUM(J10:J51)</f>
        <v>4590</v>
      </c>
      <c r="K52" s="48">
        <f t="shared" si="54"/>
        <v>2216</v>
      </c>
      <c r="L52" s="48">
        <f t="shared" si="54"/>
        <v>916</v>
      </c>
      <c r="M52" s="48">
        <f t="shared" si="54"/>
        <v>1080</v>
      </c>
      <c r="N52" s="48">
        <f t="shared" si="54"/>
        <v>220</v>
      </c>
      <c r="O52" s="48">
        <f t="shared" si="54"/>
        <v>2374</v>
      </c>
      <c r="P52" s="49">
        <f t="shared" si="54"/>
        <v>24.266666666666666</v>
      </c>
      <c r="Q52" s="48">
        <f t="shared" si="54"/>
        <v>22.444444444444446</v>
      </c>
      <c r="R52" s="49">
        <f t="shared" si="54"/>
        <v>23.866666666666667</v>
      </c>
      <c r="S52" s="49">
        <f t="shared" si="54"/>
        <v>17.25</v>
      </c>
      <c r="T52" s="48">
        <f t="shared" si="54"/>
        <v>18.933333333333334</v>
      </c>
      <c r="U52" s="48">
        <f t="shared" si="54"/>
        <v>16</v>
      </c>
      <c r="V52" s="49">
        <f t="shared" si="54"/>
        <v>9.8666666666666671</v>
      </c>
      <c r="W52" s="49">
        <f t="shared" si="54"/>
        <v>6.7142857142857144</v>
      </c>
      <c r="X52" s="193"/>
      <c r="Y52" s="193"/>
      <c r="Z52" s="193"/>
      <c r="AA52" s="209"/>
      <c r="AB52" s="209"/>
      <c r="AC52" s="209"/>
      <c r="AD52" s="209"/>
      <c r="AE52" s="209"/>
      <c r="AF52" s="209"/>
      <c r="AG52" s="209"/>
      <c r="AH52" s="209"/>
      <c r="AI52" s="209"/>
      <c r="AJ52" s="193"/>
      <c r="AK52" s="209"/>
      <c r="AL52" s="209"/>
      <c r="AM52" s="209"/>
      <c r="AN52" s="209"/>
      <c r="AO52" s="209"/>
      <c r="AP52" s="209"/>
      <c r="AQ52" s="209"/>
      <c r="AR52" s="209"/>
      <c r="AS52" s="209"/>
      <c r="AT52" s="193"/>
      <c r="AU52" s="209"/>
      <c r="AV52" s="209"/>
      <c r="AW52" s="209"/>
      <c r="AX52" s="209"/>
      <c r="AY52" s="209"/>
      <c r="AZ52" s="209"/>
      <c r="BA52" s="209"/>
      <c r="BB52" s="209"/>
      <c r="BC52" s="209"/>
      <c r="BD52" s="193"/>
      <c r="BE52" s="209"/>
      <c r="BF52" s="209"/>
      <c r="BG52" s="209"/>
      <c r="BH52" s="209"/>
      <c r="BI52" s="209"/>
      <c r="BJ52" s="209"/>
      <c r="BK52" s="209"/>
      <c r="BL52" s="209"/>
      <c r="BM52" s="209"/>
      <c r="BN52" s="193"/>
      <c r="BO52" s="209"/>
      <c r="BP52" s="209"/>
      <c r="BQ52" s="209"/>
      <c r="BR52" s="209"/>
      <c r="BS52" s="209"/>
      <c r="BT52" s="209"/>
      <c r="BU52" s="209"/>
      <c r="BV52" s="209"/>
      <c r="BW52" s="209"/>
      <c r="BX52" s="194"/>
      <c r="BY52" s="194"/>
      <c r="BZ52" s="195"/>
      <c r="CA52" s="195"/>
    </row>
    <row r="53" spans="1:79" ht="16.5" thickTop="1" thickBot="1" x14ac:dyDescent="0.3">
      <c r="A53" s="46"/>
      <c r="B53" s="102" t="s">
        <v>85</v>
      </c>
      <c r="C53" s="48"/>
      <c r="D53" s="48" t="s">
        <v>159</v>
      </c>
      <c r="E53" s="48"/>
      <c r="F53" s="48"/>
      <c r="G53" s="48"/>
      <c r="H53" s="48"/>
      <c r="I53" s="38">
        <v>12</v>
      </c>
      <c r="J53" s="38">
        <v>360</v>
      </c>
      <c r="K53" s="62"/>
      <c r="L53" s="62"/>
      <c r="M53" s="62"/>
      <c r="N53" s="62"/>
      <c r="O53" s="62">
        <v>360</v>
      </c>
      <c r="P53" s="63"/>
      <c r="Q53" s="63"/>
      <c r="R53" s="63"/>
      <c r="S53" s="63"/>
      <c r="T53" s="64"/>
      <c r="U53" s="63"/>
      <c r="V53" s="64"/>
      <c r="W53" s="63"/>
      <c r="X53" s="55"/>
      <c r="Y53" s="56"/>
      <c r="Z53" s="4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5"/>
      <c r="BA53" s="65"/>
      <c r="BB53" s="65"/>
      <c r="BC53" s="65"/>
      <c r="BD53" s="65"/>
      <c r="BE53" s="65"/>
      <c r="BF53" s="65"/>
      <c r="BG53" s="65"/>
      <c r="BH53" s="65"/>
      <c r="BI53" s="65"/>
      <c r="BJ53" s="65"/>
      <c r="BK53" s="65"/>
      <c r="BL53" s="65"/>
      <c r="BM53" s="65"/>
      <c r="BN53" s="65"/>
      <c r="BO53" s="65"/>
      <c r="BP53" s="65"/>
      <c r="BQ53" s="65"/>
      <c r="BR53" s="65"/>
      <c r="BS53" s="65"/>
      <c r="BT53" s="65"/>
      <c r="BU53" s="65"/>
      <c r="BV53" s="65"/>
      <c r="BW53" s="66"/>
      <c r="BX53" s="45"/>
      <c r="BY53" s="45"/>
    </row>
    <row r="54" spans="1:79" ht="16.5" thickTop="1" thickBot="1" x14ac:dyDescent="0.3">
      <c r="A54" s="46"/>
      <c r="B54" s="102" t="s">
        <v>86</v>
      </c>
      <c r="C54" s="48"/>
      <c r="D54" s="48">
        <v>6</v>
      </c>
      <c r="E54" s="48"/>
      <c r="F54" s="48"/>
      <c r="G54" s="48"/>
      <c r="H54" s="48"/>
      <c r="I54" s="38">
        <v>7.5</v>
      </c>
      <c r="J54" s="38">
        <v>225</v>
      </c>
      <c r="K54" s="62"/>
      <c r="L54" s="62"/>
      <c r="M54" s="62"/>
      <c r="N54" s="62"/>
      <c r="O54" s="62">
        <v>225</v>
      </c>
      <c r="P54" s="63"/>
      <c r="Q54" s="63"/>
      <c r="R54" s="63"/>
      <c r="S54" s="63"/>
      <c r="T54" s="64"/>
      <c r="U54" s="63"/>
      <c r="V54" s="64"/>
      <c r="W54" s="63"/>
      <c r="X54" s="55"/>
      <c r="Y54" s="56"/>
      <c r="Z54" s="45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7"/>
      <c r="AV54" s="67"/>
      <c r="AW54" s="67"/>
      <c r="AX54" s="67"/>
      <c r="AY54" s="67"/>
      <c r="AZ54" s="67"/>
      <c r="BA54" s="67"/>
      <c r="BB54" s="67"/>
      <c r="BC54" s="67"/>
      <c r="BD54" s="67"/>
      <c r="BE54" s="67"/>
      <c r="BF54" s="67"/>
      <c r="BG54" s="67"/>
      <c r="BH54" s="67"/>
      <c r="BI54" s="67"/>
      <c r="BJ54" s="67"/>
      <c r="BK54" s="67"/>
      <c r="BL54" s="67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45"/>
      <c r="BY54" s="45"/>
    </row>
    <row r="55" spans="1:79" ht="16.5" thickTop="1" thickBot="1" x14ac:dyDescent="0.3">
      <c r="A55" s="46"/>
      <c r="B55" s="102" t="s">
        <v>187</v>
      </c>
      <c r="C55" s="48"/>
      <c r="D55" s="48"/>
      <c r="E55" s="48"/>
      <c r="F55" s="48"/>
      <c r="G55" s="48"/>
      <c r="H55" s="48"/>
      <c r="I55" s="38">
        <v>6</v>
      </c>
      <c r="J55" s="38">
        <v>180</v>
      </c>
      <c r="K55" s="62"/>
      <c r="L55" s="62"/>
      <c r="M55" s="62"/>
      <c r="N55" s="62"/>
      <c r="O55" s="62">
        <v>180</v>
      </c>
      <c r="P55" s="63"/>
      <c r="Q55" s="63"/>
      <c r="R55" s="63"/>
      <c r="S55" s="63"/>
      <c r="T55" s="64"/>
      <c r="U55" s="63"/>
      <c r="V55" s="64"/>
      <c r="W55" s="63"/>
      <c r="X55" s="55"/>
      <c r="Y55" s="56"/>
      <c r="Z55" s="45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67"/>
      <c r="AW55" s="67"/>
      <c r="AX55" s="67"/>
      <c r="AY55" s="67"/>
      <c r="AZ55" s="67"/>
      <c r="BA55" s="67"/>
      <c r="BB55" s="67"/>
      <c r="BC55" s="67"/>
      <c r="BD55" s="67"/>
      <c r="BE55" s="67"/>
      <c r="BF55" s="67"/>
      <c r="BG55" s="67"/>
      <c r="BH55" s="67"/>
      <c r="BI55" s="67"/>
      <c r="BJ55" s="67"/>
      <c r="BK55" s="67"/>
      <c r="BL55" s="67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45"/>
      <c r="BY55" s="45"/>
    </row>
    <row r="56" spans="1:79" ht="16.5" thickTop="1" thickBot="1" x14ac:dyDescent="0.3">
      <c r="A56" s="82"/>
      <c r="B56" s="102" t="s">
        <v>29</v>
      </c>
      <c r="C56" s="84"/>
      <c r="D56" s="84"/>
      <c r="E56" s="84"/>
      <c r="F56" s="84"/>
      <c r="G56" s="84"/>
      <c r="H56" s="84"/>
      <c r="I56" s="85">
        <v>1.5</v>
      </c>
      <c r="J56" s="86">
        <v>45</v>
      </c>
      <c r="K56" s="87"/>
      <c r="L56" s="87"/>
      <c r="M56" s="87"/>
      <c r="N56" s="87"/>
      <c r="O56" s="87">
        <v>45</v>
      </c>
      <c r="P56" s="87"/>
      <c r="Q56" s="87"/>
      <c r="R56" s="87"/>
      <c r="S56" s="87"/>
      <c r="T56" s="86"/>
      <c r="U56" s="87"/>
      <c r="V56" s="86"/>
      <c r="W56" s="87"/>
      <c r="X56" s="57"/>
      <c r="Y56" s="58"/>
      <c r="Z56" s="58"/>
      <c r="AA56" s="59"/>
      <c r="AB56" s="59"/>
      <c r="AC56" s="59"/>
      <c r="AD56" s="59"/>
      <c r="AE56" s="59"/>
      <c r="AF56" s="59"/>
      <c r="AG56" s="59"/>
      <c r="AH56" s="59"/>
      <c r="AI56" s="59"/>
      <c r="AJ56" s="58"/>
      <c r="AK56" s="59"/>
      <c r="AL56" s="59"/>
      <c r="AM56" s="59"/>
      <c r="AN56" s="59"/>
      <c r="AO56" s="59"/>
      <c r="AP56" s="59"/>
      <c r="AQ56" s="59"/>
      <c r="AR56" s="59"/>
      <c r="AS56" s="59"/>
      <c r="AT56" s="58"/>
      <c r="AU56" s="59"/>
      <c r="AV56" s="59"/>
      <c r="AW56" s="59"/>
      <c r="AX56" s="59"/>
      <c r="AY56" s="59"/>
      <c r="AZ56" s="59"/>
      <c r="BA56" s="59"/>
      <c r="BB56" s="59"/>
      <c r="BC56" s="59"/>
      <c r="BD56" s="58"/>
      <c r="BE56" s="59"/>
      <c r="BF56" s="59"/>
      <c r="BG56" s="59"/>
      <c r="BH56" s="59"/>
      <c r="BI56" s="59"/>
      <c r="BJ56" s="59"/>
      <c r="BK56" s="59"/>
      <c r="BL56" s="59"/>
      <c r="BM56" s="59"/>
      <c r="BN56" s="58"/>
      <c r="BO56" s="59"/>
      <c r="BP56" s="59"/>
      <c r="BQ56" s="59"/>
      <c r="BR56" s="59"/>
      <c r="BS56" s="59"/>
      <c r="BT56" s="59"/>
      <c r="BU56" s="59"/>
      <c r="BV56" s="59"/>
      <c r="BW56" s="60"/>
      <c r="BX56" s="45"/>
      <c r="BY56" s="45"/>
    </row>
    <row r="57" spans="1:79" s="105" customFormat="1" ht="15.75" thickTop="1" x14ac:dyDescent="0.25">
      <c r="A57" s="216"/>
      <c r="B57" s="134" t="s">
        <v>93</v>
      </c>
      <c r="C57" s="104">
        <v>17</v>
      </c>
      <c r="D57" s="104">
        <v>25</v>
      </c>
      <c r="E57" s="104">
        <v>1</v>
      </c>
      <c r="F57" s="104">
        <v>1</v>
      </c>
      <c r="G57" s="104">
        <v>1</v>
      </c>
      <c r="H57" s="104"/>
      <c r="I57" s="217">
        <f>I52+I53+I54+I55+I56</f>
        <v>180</v>
      </c>
      <c r="J57" s="217">
        <f t="shared" ref="J57:W57" si="55">J52+J53+J54+J55+J56</f>
        <v>5400</v>
      </c>
      <c r="K57" s="217">
        <f t="shared" si="55"/>
        <v>2216</v>
      </c>
      <c r="L57" s="217">
        <f t="shared" si="55"/>
        <v>916</v>
      </c>
      <c r="M57" s="217">
        <f t="shared" si="55"/>
        <v>1080</v>
      </c>
      <c r="N57" s="217">
        <f t="shared" si="55"/>
        <v>220</v>
      </c>
      <c r="O57" s="217">
        <f t="shared" si="55"/>
        <v>3184</v>
      </c>
      <c r="P57" s="218">
        <f t="shared" si="55"/>
        <v>24.266666666666666</v>
      </c>
      <c r="Q57" s="218">
        <f t="shared" si="55"/>
        <v>22.444444444444446</v>
      </c>
      <c r="R57" s="218">
        <f t="shared" si="55"/>
        <v>23.866666666666667</v>
      </c>
      <c r="S57" s="218">
        <f t="shared" si="55"/>
        <v>17.25</v>
      </c>
      <c r="T57" s="218">
        <f t="shared" si="55"/>
        <v>18.933333333333334</v>
      </c>
      <c r="U57" s="218">
        <f t="shared" si="55"/>
        <v>16</v>
      </c>
      <c r="V57" s="218">
        <f t="shared" si="55"/>
        <v>9.8666666666666671</v>
      </c>
      <c r="W57" s="218">
        <f t="shared" si="55"/>
        <v>6.7142857142857144</v>
      </c>
      <c r="X57" s="219"/>
      <c r="Y57" s="219"/>
      <c r="Z57" s="219"/>
      <c r="AA57" s="220" t="str">
        <f>IF(ISERROR(SEARCH(Y$8,#REF!,1)),"-",IF(COUNTIF(#REF!,Y$8)=1,1,IF(ISERROR(SEARCH(CONCATENATE(Y$8,","),#REF!,1)),IF(ISERROR(SEARCH(CONCATENATE(",",Y$8),#REF!,1)),"-",1),1)))</f>
        <v>-</v>
      </c>
      <c r="AB57" s="220" t="str">
        <f>IF(ISERROR(SEARCH(Z$8,#REF!,1)),"-",IF(COUNTIF(#REF!,Z$8)=1,1,IF(ISERROR(SEARCH(CONCATENATE(Z$8,","),#REF!,1)),IF(ISERROR(SEARCH(CONCATENATE(",",Z$8),#REF!,1)),"-",1),1)))</f>
        <v>-</v>
      </c>
      <c r="AC57" s="220" t="str">
        <f>IF(ISERROR(SEARCH(AA$8,#REF!,1)),"-",IF(COUNTIF(#REF!,AA$8)=1,1,IF(ISERROR(SEARCH(CONCATENATE(AA$8,","),#REF!,1)),IF(ISERROR(SEARCH(CONCATENATE(",",AA$8),#REF!,1)),"-",1),1)))</f>
        <v>-</v>
      </c>
      <c r="AD57" s="220" t="str">
        <f>IF(ISERROR(SEARCH(AB$8,#REF!,1)),"-",IF(COUNTIF(#REF!,AB$8)=1,1,IF(ISERROR(SEARCH(CONCATENATE(AB$8,","),#REF!,1)),IF(ISERROR(SEARCH(CONCATENATE(",",AB$8),#REF!,1)),"-",1),1)))</f>
        <v>-</v>
      </c>
      <c r="AE57" s="220" t="str">
        <f>IF(ISERROR(SEARCH(AC$8,#REF!,1)),"-",IF(COUNTIF(#REF!,AC$8)=1,1,IF(ISERROR(SEARCH(CONCATENATE(AC$8,","),#REF!,1)),IF(ISERROR(SEARCH(CONCATENATE(",",AC$8),#REF!,1)),"-",1),1)))</f>
        <v>-</v>
      </c>
      <c r="AF57" s="220" t="str">
        <f>IF(ISERROR(SEARCH(AD$8,#REF!,1)),"-",IF(COUNTIF(#REF!,AD$8)=1,1,IF(ISERROR(SEARCH(CONCATENATE(AD$8,","),#REF!,1)),IF(ISERROR(SEARCH(CONCATENATE(",",AD$8),#REF!,1)),"-",1),1)))</f>
        <v>-</v>
      </c>
      <c r="AG57" s="220" t="str">
        <f>IF(ISERROR(SEARCH(AE$8,#REF!,1)),"-",IF(COUNTIF(#REF!,AE$8)=1,1,IF(ISERROR(SEARCH(CONCATENATE(AE$8,","),#REF!,1)),IF(ISERROR(SEARCH(CONCATENATE(",",AE$8),#REF!,1)),"-",1),1)))</f>
        <v>-</v>
      </c>
      <c r="AH57" s="220" t="str">
        <f>IF(ISERROR(SEARCH(AF$8,#REF!,1)),"-",IF(COUNTIF(#REF!,AF$8)=1,1,IF(ISERROR(SEARCH(CONCATENATE(AF$8,","),#REF!,1)),IF(ISERROR(SEARCH(CONCATENATE(",",AF$8),#REF!,1)),"-",1),1)))</f>
        <v>-</v>
      </c>
      <c r="AI57" s="220" t="str">
        <f>IF(ISERROR(SEARCH(AG$8,#REF!,1)),"-",IF(COUNTIF(#REF!,AG$8)=1,1,IF(ISERROR(SEARCH(CONCATENATE(AG$8,","),#REF!,1)),IF(ISERROR(SEARCH(CONCATENATE(",",AG$8),#REF!,1)),"-",1),1)))</f>
        <v>-</v>
      </c>
      <c r="AJ57" s="219"/>
      <c r="AK57" s="220" t="str">
        <f>IF(ISERROR(SEARCH(AI$8,#REF!,1)),"-",IF(COUNTIF(#REF!,AI$8)=1,1,IF(ISERROR(SEARCH(CONCATENATE(AI$8,","),#REF!,1)),IF(ISERROR(SEARCH(CONCATENATE(",",AI$8),#REF!,1)),"-",1),1)))</f>
        <v>-</v>
      </c>
      <c r="AL57" s="220" t="str">
        <f>IF(ISERROR(SEARCH(AJ$8,#REF!,1)),"-",IF(COUNTIF(#REF!,AJ$8)=1,1,IF(ISERROR(SEARCH(CONCATENATE(AJ$8,","),#REF!,1)),IF(ISERROR(SEARCH(CONCATENATE(",",AJ$8),#REF!,1)),"-",1),1)))</f>
        <v>-</v>
      </c>
      <c r="AM57" s="220" t="str">
        <f>IF(ISERROR(SEARCH(AK$8,#REF!,1)),"-",IF(COUNTIF(#REF!,AK$8)=1,1,IF(ISERROR(SEARCH(CONCATENATE(AK$8,","),#REF!,1)),IF(ISERROR(SEARCH(CONCATENATE(",",AK$8),#REF!,1)),"-",1),1)))</f>
        <v>-</v>
      </c>
      <c r="AN57" s="220" t="str">
        <f>IF(ISERROR(SEARCH(AL$8,#REF!,1)),"-",IF(COUNTIF(#REF!,AL$8)=1,1,IF(ISERROR(SEARCH(CONCATENATE(AL$8,","),#REF!,1)),IF(ISERROR(SEARCH(CONCATENATE(",",AL$8),#REF!,1)),"-",1),1)))</f>
        <v>-</v>
      </c>
      <c r="AO57" s="220" t="str">
        <f>IF(ISERROR(SEARCH(AM$8,#REF!,1)),"-",IF(COUNTIF(#REF!,AM$8)=1,1,IF(ISERROR(SEARCH(CONCATENATE(AM$8,","),#REF!,1)),IF(ISERROR(SEARCH(CONCATENATE(",",AM$8),#REF!,1)),"-",1),1)))</f>
        <v>-</v>
      </c>
      <c r="AP57" s="220" t="str">
        <f>IF(ISERROR(SEARCH(AN$8,#REF!,1)),"-",IF(COUNTIF(#REF!,AN$8)=1,1,IF(ISERROR(SEARCH(CONCATENATE(AN$8,","),#REF!,1)),IF(ISERROR(SEARCH(CONCATENATE(",",AN$8),#REF!,1)),"-",1),1)))</f>
        <v>-</v>
      </c>
      <c r="AQ57" s="220" t="str">
        <f>IF(ISERROR(SEARCH(AO$8,#REF!,1)),"-",IF(COUNTIF(#REF!,AO$8)=1,1,IF(ISERROR(SEARCH(CONCATENATE(AO$8,","),#REF!,1)),IF(ISERROR(SEARCH(CONCATENATE(",",AO$8),#REF!,1)),"-",1),1)))</f>
        <v>-</v>
      </c>
      <c r="AR57" s="220" t="str">
        <f>IF(ISERROR(SEARCH(AP$8,#REF!,1)),"-",IF(COUNTIF(#REF!,AP$8)=1,1,IF(ISERROR(SEARCH(CONCATENATE(AP$8,","),#REF!,1)),IF(ISERROR(SEARCH(CONCATENATE(",",AP$8),#REF!,1)),"-",1),1)))</f>
        <v>-</v>
      </c>
      <c r="AS57" s="220" t="str">
        <f>IF(ISERROR(SEARCH(AQ$8,#REF!,1)),"-",IF(COUNTIF(#REF!,AQ$8)=1,1,IF(ISERROR(SEARCH(CONCATENATE(AQ$8,","),#REF!,1)),IF(ISERROR(SEARCH(CONCATENATE(",",AQ$8),#REF!,1)),"-",1),1)))</f>
        <v>-</v>
      </c>
      <c r="AT57" s="219"/>
      <c r="AU57" s="220" t="str">
        <f>IF(ISERROR(SEARCH(AS$8,#REF!,1)),"-",IF(COUNTIF(#REF!,AS$8)=1,1,IF(ISERROR(SEARCH(CONCATENATE(AS$8,","),#REF!,1)),IF(ISERROR(SEARCH(CONCATENATE(",",AS$8),#REF!,1)),"-",1),1)))</f>
        <v>-</v>
      </c>
      <c r="AV57" s="220" t="str">
        <f>IF(ISERROR(SEARCH(AT$8,#REF!,1)),"-",IF(COUNTIF(#REF!,AT$8)=1,1,IF(ISERROR(SEARCH(CONCATENATE(AT$8,","),#REF!,1)),IF(ISERROR(SEARCH(CONCATENATE(",",AT$8),#REF!,1)),"-",1),1)))</f>
        <v>-</v>
      </c>
      <c r="AW57" s="220" t="str">
        <f>IF(ISERROR(SEARCH(AU$8,#REF!,1)),"-",IF(COUNTIF(#REF!,AU$8)=1,1,IF(ISERROR(SEARCH(CONCATENATE(AU$8,","),#REF!,1)),IF(ISERROR(SEARCH(CONCATENATE(",",AU$8),#REF!,1)),"-",1),1)))</f>
        <v>-</v>
      </c>
      <c r="AX57" s="220" t="str">
        <f>IF(ISERROR(SEARCH(AV$8,#REF!,1)),"-",IF(COUNTIF(#REF!,AV$8)=1,1,IF(ISERROR(SEARCH(CONCATENATE(AV$8,","),#REF!,1)),IF(ISERROR(SEARCH(CONCATENATE(",",AV$8),#REF!,1)),"-",1),1)))</f>
        <v>-</v>
      </c>
      <c r="AY57" s="220" t="str">
        <f>IF(ISERROR(SEARCH(AW$8,#REF!,1)),"-",IF(COUNTIF(#REF!,AW$8)=1,1,IF(ISERROR(SEARCH(CONCATENATE(AW$8,","),#REF!,1)),IF(ISERROR(SEARCH(CONCATENATE(",",AW$8),#REF!,1)),"-",1),1)))</f>
        <v>-</v>
      </c>
      <c r="AZ57" s="220" t="str">
        <f>IF(ISERROR(SEARCH(AX$8,#REF!,1)),"-",IF(COUNTIF(#REF!,AX$8)=1,1,IF(ISERROR(SEARCH(CONCATENATE(AX$8,","),#REF!,1)),IF(ISERROR(SEARCH(CONCATENATE(",",AX$8),#REF!,1)),"-",1),1)))</f>
        <v>-</v>
      </c>
      <c r="BA57" s="220" t="str">
        <f>IF(ISERROR(SEARCH(AY$8,#REF!,1)),"-",IF(COUNTIF(#REF!,AY$8)=1,1,IF(ISERROR(SEARCH(CONCATENATE(AY$8,","),#REF!,1)),IF(ISERROR(SEARCH(CONCATENATE(",",AY$8),#REF!,1)),"-",1),1)))</f>
        <v>-</v>
      </c>
      <c r="BB57" s="220" t="str">
        <f>IF(ISERROR(SEARCH(AZ$8,#REF!,1)),"-",IF(COUNTIF(#REF!,AZ$8)=1,1,IF(ISERROR(SEARCH(CONCATENATE(AZ$8,","),#REF!,1)),IF(ISERROR(SEARCH(CONCATENATE(",",AZ$8),#REF!,1)),"-",1),1)))</f>
        <v>-</v>
      </c>
      <c r="BC57" s="220" t="str">
        <f>IF(ISERROR(SEARCH(BA$8,#REF!,1)),"-",IF(COUNTIF(#REF!,BA$8)=1,1,IF(ISERROR(SEARCH(CONCATENATE(BA$8,","),#REF!,1)),IF(ISERROR(SEARCH(CONCATENATE(",",BA$8),#REF!,1)),"-",1),1)))</f>
        <v>-</v>
      </c>
      <c r="BD57" s="219"/>
      <c r="BE57" s="220" t="str">
        <f>IF(ISERROR(SEARCH(BC$8,#REF!,1)),"-",IF(COUNTIF(#REF!,BC$8)=1,1,IF(ISERROR(SEARCH(CONCATENATE(BC$8,","),#REF!,1)),IF(ISERROR(SEARCH(CONCATENATE(",",BC$8),#REF!,1)),"-",1),1)))</f>
        <v>-</v>
      </c>
      <c r="BF57" s="220" t="str">
        <f>IF(ISERROR(SEARCH(BD$8,#REF!,1)),"-",IF(COUNTIF(#REF!,BD$8)=1,1,IF(ISERROR(SEARCH(CONCATENATE(BD$8,","),#REF!,1)),IF(ISERROR(SEARCH(CONCATENATE(",",BD$8),#REF!,1)),"-",1),1)))</f>
        <v>-</v>
      </c>
      <c r="BG57" s="220" t="str">
        <f>IF(ISERROR(SEARCH(BE$8,#REF!,1)),"-",IF(COUNTIF(#REF!,BE$8)=1,1,IF(ISERROR(SEARCH(CONCATENATE(BE$8,","),#REF!,1)),IF(ISERROR(SEARCH(CONCATENATE(",",BE$8),#REF!,1)),"-",1),1)))</f>
        <v>-</v>
      </c>
      <c r="BH57" s="220" t="str">
        <f>IF(ISERROR(SEARCH(BF$8,#REF!,1)),"-",IF(COUNTIF(#REF!,BF$8)=1,1,IF(ISERROR(SEARCH(CONCATENATE(BF$8,","),#REF!,1)),IF(ISERROR(SEARCH(CONCATENATE(",",BF$8),#REF!,1)),"-",1),1)))</f>
        <v>-</v>
      </c>
      <c r="BI57" s="220" t="str">
        <f>IF(ISERROR(SEARCH(BG$8,#REF!,1)),"-",IF(COUNTIF(#REF!,BG$8)=1,1,IF(ISERROR(SEARCH(CONCATENATE(BG$8,","),#REF!,1)),IF(ISERROR(SEARCH(CONCATENATE(",",BG$8),#REF!,1)),"-",1),1)))</f>
        <v>-</v>
      </c>
      <c r="BJ57" s="220" t="str">
        <f>IF(ISERROR(SEARCH(BH$8,#REF!,1)),"-",IF(COUNTIF(#REF!,BH$8)=1,1,IF(ISERROR(SEARCH(CONCATENATE(BH$8,","),#REF!,1)),IF(ISERROR(SEARCH(CONCATENATE(",",BH$8),#REF!,1)),"-",1),1)))</f>
        <v>-</v>
      </c>
      <c r="BK57" s="220" t="str">
        <f>IF(ISERROR(SEARCH(BI$8,#REF!,1)),"-",IF(COUNTIF(#REF!,BI$8)=1,1,IF(ISERROR(SEARCH(CONCATENATE(BI$8,","),#REF!,1)),IF(ISERROR(SEARCH(CONCATENATE(",",BI$8),#REF!,1)),"-",1),1)))</f>
        <v>-</v>
      </c>
      <c r="BL57" s="220" t="str">
        <f>IF(ISERROR(SEARCH(BJ$8,#REF!,1)),"-",IF(COUNTIF(#REF!,BJ$8)=1,1,IF(ISERROR(SEARCH(CONCATENATE(BJ$8,","),#REF!,1)),IF(ISERROR(SEARCH(CONCATENATE(",",BJ$8),#REF!,1)),"-",1),1)))</f>
        <v>-</v>
      </c>
      <c r="BM57" s="220" t="str">
        <f>IF(ISERROR(SEARCH(BK$8,#REF!,1)),"-",IF(COUNTIF(#REF!,BK$8)=1,1,IF(ISERROR(SEARCH(CONCATENATE(BK$8,","),#REF!,1)),IF(ISERROR(SEARCH(CONCATENATE(",",BK$8),#REF!,1)),"-",1),1)))</f>
        <v>-</v>
      </c>
      <c r="BN57" s="219"/>
      <c r="BO57" s="220"/>
      <c r="BP57" s="220"/>
      <c r="BQ57" s="220"/>
      <c r="BR57" s="220"/>
      <c r="BS57" s="220"/>
      <c r="BT57" s="220"/>
      <c r="BU57" s="220"/>
      <c r="BV57" s="220"/>
      <c r="BW57" s="220"/>
      <c r="BX57" s="139"/>
      <c r="BY57" s="139"/>
    </row>
    <row r="58" spans="1:79" x14ac:dyDescent="0.2">
      <c r="A58" s="51" t="s">
        <v>178</v>
      </c>
      <c r="B58" s="10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2"/>
      <c r="U58" s="51"/>
      <c r="V58" s="52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53"/>
      <c r="AP58" s="53"/>
      <c r="AQ58" s="53"/>
      <c r="AR58" s="53"/>
      <c r="AS58" s="53"/>
      <c r="AT58" s="53"/>
      <c r="AU58" s="53"/>
      <c r="AV58" s="53"/>
      <c r="AW58" s="53"/>
      <c r="AX58" s="53"/>
      <c r="AY58" s="53"/>
      <c r="AZ58" s="53"/>
      <c r="BA58" s="53"/>
      <c r="BB58" s="53"/>
      <c r="BC58" s="53"/>
      <c r="BD58" s="53"/>
      <c r="BE58" s="53"/>
      <c r="BF58" s="53"/>
      <c r="BG58" s="53"/>
      <c r="BH58" s="53"/>
      <c r="BI58" s="53"/>
      <c r="BJ58" s="53"/>
      <c r="BK58" s="53"/>
      <c r="BL58" s="53"/>
      <c r="BM58" s="53"/>
      <c r="BN58" s="53"/>
      <c r="BO58" s="53"/>
      <c r="BP58" s="53"/>
      <c r="BQ58" s="53"/>
      <c r="BR58" s="53"/>
      <c r="BS58" s="53"/>
      <c r="BT58" s="53"/>
      <c r="BU58" s="53"/>
      <c r="BV58" s="53"/>
      <c r="BW58" s="53"/>
      <c r="BX58" s="45"/>
      <c r="BY58" s="45"/>
    </row>
    <row r="59" spans="1:79" s="39" customFormat="1" ht="15.75" customHeight="1" x14ac:dyDescent="0.2">
      <c r="A59" s="48"/>
      <c r="B59" s="360" t="s">
        <v>179</v>
      </c>
      <c r="C59" s="361"/>
      <c r="D59" s="361"/>
      <c r="E59" s="361"/>
      <c r="F59" s="361"/>
      <c r="G59" s="361"/>
      <c r="H59" s="361"/>
      <c r="I59" s="361"/>
      <c r="J59" s="361"/>
      <c r="K59" s="361"/>
      <c r="L59" s="361"/>
      <c r="M59" s="361"/>
      <c r="N59" s="361"/>
      <c r="O59" s="361"/>
      <c r="P59" s="361"/>
      <c r="Q59" s="361"/>
      <c r="R59" s="361"/>
      <c r="S59" s="361"/>
      <c r="T59" s="361"/>
      <c r="U59" s="361"/>
      <c r="V59" s="361"/>
      <c r="W59" s="361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</row>
    <row r="60" spans="1:79" s="39" customFormat="1" ht="15.75" customHeight="1" x14ac:dyDescent="0.25">
      <c r="A60" s="103">
        <v>42</v>
      </c>
      <c r="B60" s="191" t="s">
        <v>180</v>
      </c>
      <c r="C60" s="104"/>
      <c r="D60" s="38">
        <v>4</v>
      </c>
      <c r="E60" s="104"/>
      <c r="F60" s="104"/>
      <c r="G60" s="104"/>
      <c r="H60" s="104"/>
      <c r="I60" s="38">
        <v>3</v>
      </c>
      <c r="J60" s="38">
        <f>I60*30</f>
        <v>90</v>
      </c>
      <c r="K60" s="38">
        <f>L60+M60+N60</f>
        <v>30</v>
      </c>
      <c r="L60" s="38">
        <v>14</v>
      </c>
      <c r="M60" s="38">
        <v>16</v>
      </c>
      <c r="N60" s="48"/>
      <c r="O60" s="38">
        <f>J60-K60</f>
        <v>60</v>
      </c>
      <c r="P60" s="48"/>
      <c r="Q60" s="48"/>
      <c r="R60" s="38"/>
      <c r="S60" s="50">
        <f>K60/S7</f>
        <v>1.875</v>
      </c>
      <c r="T60" s="50"/>
      <c r="U60" s="49"/>
      <c r="V60" s="38"/>
      <c r="W60" s="48"/>
      <c r="X60" s="160"/>
      <c r="Y60" s="160"/>
      <c r="Z60" s="160"/>
      <c r="AA60" s="160"/>
      <c r="AB60" s="160"/>
      <c r="AC60" s="160"/>
      <c r="AD60" s="160"/>
      <c r="AE60" s="160"/>
      <c r="AF60" s="160"/>
      <c r="AG60" s="160"/>
      <c r="AH60" s="160"/>
      <c r="AI60" s="160"/>
      <c r="AJ60" s="160"/>
      <c r="AK60" s="160"/>
      <c r="AL60" s="160"/>
      <c r="AM60" s="160"/>
      <c r="AN60" s="160"/>
      <c r="AO60" s="160"/>
      <c r="AP60" s="160"/>
      <c r="AQ60" s="160"/>
      <c r="AR60" s="160"/>
      <c r="AS60" s="160"/>
      <c r="AT60" s="160"/>
      <c r="AU60" s="160"/>
      <c r="AV60" s="160"/>
      <c r="AW60" s="160"/>
      <c r="AX60" s="160"/>
      <c r="AY60" s="160"/>
      <c r="AZ60" s="160"/>
      <c r="BA60" s="160"/>
      <c r="BB60" s="160"/>
      <c r="BC60" s="160"/>
      <c r="BD60" s="160"/>
      <c r="BE60" s="160"/>
      <c r="BF60" s="160"/>
      <c r="BG60" s="160"/>
      <c r="BH60" s="160"/>
      <c r="BI60" s="160"/>
      <c r="BJ60" s="160"/>
      <c r="BK60" s="160"/>
      <c r="BL60" s="160"/>
      <c r="BM60" s="160"/>
      <c r="BN60" s="160"/>
      <c r="BO60" s="160"/>
      <c r="BP60" s="160"/>
      <c r="BQ60" s="160"/>
      <c r="BR60" s="160"/>
      <c r="BS60" s="160"/>
      <c r="BT60" s="160"/>
      <c r="BU60" s="160"/>
      <c r="BV60" s="160"/>
      <c r="BW60" s="160"/>
      <c r="BX60" s="161" t="s">
        <v>171</v>
      </c>
      <c r="BY60" s="161"/>
      <c r="BZ60" s="161"/>
      <c r="CA60" s="161"/>
    </row>
    <row r="61" spans="1:79" s="39" customFormat="1" ht="15.75" customHeight="1" x14ac:dyDescent="0.25">
      <c r="A61" s="71">
        <v>43</v>
      </c>
      <c r="B61" s="191" t="s">
        <v>181</v>
      </c>
      <c r="C61" s="104"/>
      <c r="D61" s="38">
        <v>4</v>
      </c>
      <c r="E61" s="104"/>
      <c r="F61" s="104"/>
      <c r="G61" s="104"/>
      <c r="H61" s="104"/>
      <c r="I61" s="38">
        <v>3</v>
      </c>
      <c r="J61" s="38">
        <f>I61*30</f>
        <v>90</v>
      </c>
      <c r="K61" s="38">
        <f>L61+M61+N61</f>
        <v>30</v>
      </c>
      <c r="L61" s="38">
        <v>14</v>
      </c>
      <c r="M61" s="38">
        <v>16</v>
      </c>
      <c r="N61" s="48"/>
      <c r="O61" s="38">
        <f>J61-K61</f>
        <v>60</v>
      </c>
      <c r="P61" s="48"/>
      <c r="Q61" s="48"/>
      <c r="R61" s="38"/>
      <c r="S61" s="50">
        <f>K61/S7</f>
        <v>1.875</v>
      </c>
      <c r="T61" s="50"/>
      <c r="U61" s="49"/>
      <c r="V61" s="38"/>
      <c r="W61" s="48"/>
      <c r="X61" s="160"/>
      <c r="Y61" s="160"/>
      <c r="Z61" s="160"/>
      <c r="AA61" s="160"/>
      <c r="AB61" s="160"/>
      <c r="AC61" s="160"/>
      <c r="AD61" s="160"/>
      <c r="AE61" s="160"/>
      <c r="AF61" s="160"/>
      <c r="AG61" s="160"/>
      <c r="AH61" s="160"/>
      <c r="AI61" s="160"/>
      <c r="AJ61" s="160"/>
      <c r="AK61" s="160"/>
      <c r="AL61" s="160"/>
      <c r="AM61" s="160"/>
      <c r="AN61" s="160"/>
      <c r="AO61" s="160"/>
      <c r="AP61" s="160"/>
      <c r="AQ61" s="160"/>
      <c r="AR61" s="160"/>
      <c r="AS61" s="160"/>
      <c r="AT61" s="160"/>
      <c r="AU61" s="160"/>
      <c r="AV61" s="160"/>
      <c r="AW61" s="160"/>
      <c r="AX61" s="160"/>
      <c r="AY61" s="160"/>
      <c r="AZ61" s="160"/>
      <c r="BA61" s="160"/>
      <c r="BB61" s="160"/>
      <c r="BC61" s="160"/>
      <c r="BD61" s="160"/>
      <c r="BE61" s="160"/>
      <c r="BF61" s="160"/>
      <c r="BG61" s="160"/>
      <c r="BH61" s="160"/>
      <c r="BI61" s="160"/>
      <c r="BJ61" s="160"/>
      <c r="BK61" s="160"/>
      <c r="BL61" s="160"/>
      <c r="BM61" s="160"/>
      <c r="BN61" s="160"/>
      <c r="BO61" s="160"/>
      <c r="BP61" s="160"/>
      <c r="BQ61" s="160"/>
      <c r="BR61" s="160"/>
      <c r="BS61" s="160"/>
      <c r="BT61" s="160"/>
      <c r="BU61" s="160"/>
      <c r="BV61" s="160"/>
      <c r="BW61" s="160"/>
      <c r="BX61" s="161" t="s">
        <v>174</v>
      </c>
      <c r="BY61" s="161"/>
      <c r="BZ61" s="161"/>
      <c r="CA61" s="161"/>
    </row>
    <row r="62" spans="1:79" s="39" customFormat="1" ht="15.75" customHeight="1" x14ac:dyDescent="0.25">
      <c r="A62" s="103">
        <v>44</v>
      </c>
      <c r="B62" s="191" t="s">
        <v>182</v>
      </c>
      <c r="C62" s="104"/>
      <c r="D62" s="38">
        <v>6</v>
      </c>
      <c r="E62" s="104"/>
      <c r="F62" s="104"/>
      <c r="G62" s="104"/>
      <c r="H62" s="104"/>
      <c r="I62" s="38">
        <v>3</v>
      </c>
      <c r="J62" s="38">
        <f>I62*30</f>
        <v>90</v>
      </c>
      <c r="K62" s="38">
        <f>L62+M62+N62</f>
        <v>30</v>
      </c>
      <c r="L62" s="38">
        <v>14</v>
      </c>
      <c r="M62" s="38">
        <v>16</v>
      </c>
      <c r="N62" s="48"/>
      <c r="O62" s="38">
        <f>J62-K62</f>
        <v>60</v>
      </c>
      <c r="P62" s="48"/>
      <c r="Q62" s="48"/>
      <c r="R62" s="38"/>
      <c r="S62" s="49"/>
      <c r="T62" s="221"/>
      <c r="U62" s="50">
        <f>K62/U7</f>
        <v>1.6666666666666667</v>
      </c>
      <c r="V62" s="38"/>
      <c r="W62" s="48"/>
      <c r="X62" s="177"/>
      <c r="Y62" s="177"/>
      <c r="Z62" s="177"/>
      <c r="AA62" s="177"/>
      <c r="AB62" s="177"/>
      <c r="AC62" s="177"/>
      <c r="AD62" s="177"/>
      <c r="AE62" s="177"/>
      <c r="AF62" s="177"/>
      <c r="AG62" s="177"/>
      <c r="AH62" s="177"/>
      <c r="AI62" s="177"/>
      <c r="AJ62" s="177"/>
      <c r="AK62" s="177"/>
      <c r="AL62" s="177"/>
      <c r="AM62" s="177"/>
      <c r="AN62" s="177"/>
      <c r="AO62" s="177"/>
      <c r="AP62" s="177"/>
      <c r="AQ62" s="177"/>
      <c r="AR62" s="177"/>
      <c r="AS62" s="177"/>
      <c r="AT62" s="177"/>
      <c r="AU62" s="177"/>
      <c r="AV62" s="177"/>
      <c r="AW62" s="177"/>
      <c r="AX62" s="177"/>
      <c r="AY62" s="177"/>
      <c r="AZ62" s="177"/>
      <c r="BA62" s="177"/>
      <c r="BB62" s="177"/>
      <c r="BC62" s="177"/>
      <c r="BD62" s="177"/>
      <c r="BE62" s="177"/>
      <c r="BF62" s="177"/>
      <c r="BG62" s="177"/>
      <c r="BH62" s="177"/>
      <c r="BI62" s="177"/>
      <c r="BJ62" s="177"/>
      <c r="BK62" s="177"/>
      <c r="BL62" s="177"/>
      <c r="BM62" s="177"/>
      <c r="BN62" s="177"/>
      <c r="BO62" s="177"/>
      <c r="BP62" s="177"/>
      <c r="BQ62" s="177"/>
      <c r="BR62" s="177"/>
      <c r="BS62" s="177"/>
      <c r="BT62" s="177"/>
      <c r="BU62" s="177"/>
      <c r="BV62" s="177"/>
      <c r="BW62" s="177"/>
      <c r="BX62" s="187" t="s">
        <v>175</v>
      </c>
      <c r="BY62" s="187"/>
      <c r="BZ62" s="187"/>
      <c r="CA62" s="187"/>
    </row>
    <row r="63" spans="1:79" s="39" customFormat="1" ht="15.75" customHeight="1" x14ac:dyDescent="0.25">
      <c r="A63" s="71">
        <v>45</v>
      </c>
      <c r="B63" s="191" t="s">
        <v>183</v>
      </c>
      <c r="C63" s="104"/>
      <c r="D63" s="38">
        <v>6</v>
      </c>
      <c r="E63" s="104"/>
      <c r="F63" s="104"/>
      <c r="G63" s="104"/>
      <c r="H63" s="104"/>
      <c r="I63" s="38">
        <v>3</v>
      </c>
      <c r="J63" s="38">
        <f>I63*30</f>
        <v>90</v>
      </c>
      <c r="K63" s="38">
        <f>L63+M63+N63</f>
        <v>30</v>
      </c>
      <c r="L63" s="38">
        <v>14</v>
      </c>
      <c r="M63" s="38">
        <v>16</v>
      </c>
      <c r="N63" s="48"/>
      <c r="O63" s="38">
        <f>J63-K63</f>
        <v>60</v>
      </c>
      <c r="P63" s="48"/>
      <c r="Q63" s="48"/>
      <c r="R63" s="38"/>
      <c r="S63" s="49"/>
      <c r="T63" s="221"/>
      <c r="U63" s="50">
        <f>K63/U7</f>
        <v>1.6666666666666667</v>
      </c>
      <c r="V63" s="38"/>
      <c r="W63" s="48"/>
      <c r="X63" s="177"/>
      <c r="Y63" s="177"/>
      <c r="Z63" s="177"/>
      <c r="AA63" s="177"/>
      <c r="AB63" s="177"/>
      <c r="AC63" s="177"/>
      <c r="AD63" s="177"/>
      <c r="AE63" s="177"/>
      <c r="AF63" s="177"/>
      <c r="AG63" s="177"/>
      <c r="AH63" s="177"/>
      <c r="AI63" s="177"/>
      <c r="AJ63" s="177"/>
      <c r="AK63" s="177"/>
      <c r="AL63" s="177"/>
      <c r="AM63" s="177"/>
      <c r="AN63" s="177"/>
      <c r="AO63" s="177"/>
      <c r="AP63" s="177"/>
      <c r="AQ63" s="177"/>
      <c r="AR63" s="177"/>
      <c r="AS63" s="177"/>
      <c r="AT63" s="177"/>
      <c r="AU63" s="177"/>
      <c r="AV63" s="177"/>
      <c r="AW63" s="177"/>
      <c r="AX63" s="177"/>
      <c r="AY63" s="177"/>
      <c r="AZ63" s="177"/>
      <c r="BA63" s="177"/>
      <c r="BB63" s="177"/>
      <c r="BC63" s="177"/>
      <c r="BD63" s="177"/>
      <c r="BE63" s="177"/>
      <c r="BF63" s="177"/>
      <c r="BG63" s="177"/>
      <c r="BH63" s="177"/>
      <c r="BI63" s="177"/>
      <c r="BJ63" s="177"/>
      <c r="BK63" s="177"/>
      <c r="BL63" s="177"/>
      <c r="BM63" s="177"/>
      <c r="BN63" s="177"/>
      <c r="BO63" s="177"/>
      <c r="BP63" s="177"/>
      <c r="BQ63" s="177"/>
      <c r="BR63" s="177"/>
      <c r="BS63" s="177"/>
      <c r="BT63" s="177"/>
      <c r="BU63" s="177"/>
      <c r="BV63" s="177"/>
      <c r="BW63" s="177"/>
      <c r="BX63" s="187" t="s">
        <v>176</v>
      </c>
      <c r="BY63" s="187"/>
      <c r="BZ63" s="187"/>
      <c r="CA63" s="176"/>
    </row>
    <row r="64" spans="1:79" s="39" customFormat="1" ht="15.75" customHeight="1" x14ac:dyDescent="0.2">
      <c r="A64" s="48"/>
      <c r="B64" s="208" t="s">
        <v>31</v>
      </c>
      <c r="C64" s="104"/>
      <c r="D64" s="48">
        <v>4</v>
      </c>
      <c r="E64" s="104"/>
      <c r="F64" s="104"/>
      <c r="G64" s="104"/>
      <c r="H64" s="104"/>
      <c r="I64" s="104">
        <f>SUM(I60:I63)</f>
        <v>12</v>
      </c>
      <c r="J64" s="104">
        <f t="shared" ref="J64:W64" si="56">SUM(J60:J63)</f>
        <v>360</v>
      </c>
      <c r="K64" s="104">
        <f t="shared" si="56"/>
        <v>120</v>
      </c>
      <c r="L64" s="104">
        <f t="shared" si="56"/>
        <v>56</v>
      </c>
      <c r="M64" s="104">
        <f t="shared" si="56"/>
        <v>64</v>
      </c>
      <c r="N64" s="104">
        <f t="shared" si="56"/>
        <v>0</v>
      </c>
      <c r="O64" s="104">
        <f t="shared" si="56"/>
        <v>240</v>
      </c>
      <c r="P64" s="197">
        <f t="shared" si="56"/>
        <v>0</v>
      </c>
      <c r="Q64" s="197">
        <f t="shared" si="56"/>
        <v>0</v>
      </c>
      <c r="R64" s="197">
        <f t="shared" si="56"/>
        <v>0</v>
      </c>
      <c r="S64" s="197">
        <f t="shared" si="56"/>
        <v>3.75</v>
      </c>
      <c r="T64" s="197">
        <f t="shared" si="56"/>
        <v>0</v>
      </c>
      <c r="U64" s="197">
        <f>SUM(U60:U63)</f>
        <v>3.3333333333333335</v>
      </c>
      <c r="V64" s="197">
        <f t="shared" si="56"/>
        <v>0</v>
      </c>
      <c r="W64" s="197">
        <f t="shared" si="56"/>
        <v>0</v>
      </c>
      <c r="X64" s="177"/>
      <c r="Y64" s="177"/>
      <c r="Z64" s="177"/>
      <c r="AA64" s="177"/>
      <c r="AB64" s="177"/>
      <c r="AC64" s="177"/>
      <c r="AD64" s="177"/>
      <c r="AE64" s="177"/>
      <c r="AF64" s="177"/>
      <c r="AG64" s="177"/>
      <c r="AH64" s="177"/>
      <c r="AI64" s="177"/>
      <c r="AJ64" s="177"/>
      <c r="AK64" s="177"/>
      <c r="AL64" s="177"/>
      <c r="AM64" s="177"/>
      <c r="AN64" s="177"/>
      <c r="AO64" s="177"/>
      <c r="AP64" s="177"/>
      <c r="AQ64" s="177"/>
      <c r="AR64" s="177"/>
      <c r="AS64" s="177"/>
      <c r="AT64" s="177"/>
      <c r="AU64" s="177"/>
      <c r="AV64" s="177"/>
      <c r="AW64" s="177"/>
      <c r="AX64" s="177"/>
      <c r="AY64" s="177"/>
      <c r="AZ64" s="177"/>
      <c r="BA64" s="177"/>
      <c r="BB64" s="177"/>
      <c r="BC64" s="177"/>
      <c r="BD64" s="177"/>
      <c r="BE64" s="177"/>
      <c r="BF64" s="177"/>
      <c r="BG64" s="177"/>
      <c r="BH64" s="177"/>
      <c r="BI64" s="177"/>
      <c r="BJ64" s="177"/>
      <c r="BK64" s="177"/>
      <c r="BL64" s="177"/>
      <c r="BM64" s="177"/>
      <c r="BN64" s="177"/>
      <c r="BO64" s="177"/>
      <c r="BP64" s="177"/>
      <c r="BQ64" s="177"/>
      <c r="BR64" s="177"/>
      <c r="BS64" s="177"/>
      <c r="BT64" s="177"/>
      <c r="BU64" s="177"/>
      <c r="BV64" s="177"/>
      <c r="BW64" s="177"/>
      <c r="BX64" s="188"/>
      <c r="BY64" s="188"/>
      <c r="BZ64" s="188"/>
      <c r="CA64" s="177"/>
    </row>
    <row r="65" spans="1:85" s="39" customFormat="1" ht="15.75" customHeight="1" x14ac:dyDescent="0.2">
      <c r="A65" s="48"/>
      <c r="B65" s="360" t="s">
        <v>184</v>
      </c>
      <c r="C65" s="361"/>
      <c r="D65" s="361"/>
      <c r="E65" s="361"/>
      <c r="F65" s="361"/>
      <c r="G65" s="361"/>
      <c r="H65" s="361"/>
      <c r="I65" s="361"/>
      <c r="J65" s="361"/>
      <c r="K65" s="361"/>
      <c r="L65" s="361"/>
      <c r="M65" s="361"/>
      <c r="N65" s="361"/>
      <c r="O65" s="361"/>
      <c r="P65" s="361"/>
      <c r="Q65" s="361"/>
      <c r="R65" s="361"/>
      <c r="S65" s="361"/>
      <c r="T65" s="361"/>
      <c r="U65" s="361"/>
      <c r="V65" s="361"/>
      <c r="W65" s="361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</row>
    <row r="66" spans="1:85" s="160" customFormat="1" ht="15.75" x14ac:dyDescent="0.25">
      <c r="A66" s="103">
        <v>46</v>
      </c>
      <c r="B66" s="191" t="s">
        <v>145</v>
      </c>
      <c r="C66" s="38"/>
      <c r="D66" s="38">
        <v>3</v>
      </c>
      <c r="E66" s="38"/>
      <c r="F66" s="38"/>
      <c r="G66" s="38"/>
      <c r="H66" s="38"/>
      <c r="I66" s="38">
        <v>4</v>
      </c>
      <c r="J66" s="38">
        <f>I66*30</f>
        <v>120</v>
      </c>
      <c r="K66" s="38">
        <f>L66+M66+N66</f>
        <v>60</v>
      </c>
      <c r="L66" s="38">
        <v>28</v>
      </c>
      <c r="M66" s="38">
        <v>32</v>
      </c>
      <c r="N66" s="48"/>
      <c r="O66" s="38">
        <f>J66-K66</f>
        <v>60</v>
      </c>
      <c r="P66" s="48"/>
      <c r="Q66" s="48"/>
      <c r="R66" s="214">
        <f>K66/R7</f>
        <v>4</v>
      </c>
      <c r="S66" s="49"/>
      <c r="T66" s="50"/>
      <c r="U66" s="49"/>
      <c r="V66" s="50"/>
      <c r="W66" s="49"/>
      <c r="X66" s="166"/>
      <c r="Y66" s="166"/>
      <c r="Z66" s="166"/>
      <c r="AA66" s="163"/>
      <c r="AB66" s="163"/>
      <c r="AC66" s="163"/>
      <c r="AD66" s="163"/>
      <c r="AE66" s="163"/>
      <c r="AF66" s="163"/>
      <c r="AG66" s="163"/>
      <c r="AH66" s="163"/>
      <c r="AI66" s="163"/>
      <c r="AJ66" s="166"/>
      <c r="AK66" s="163"/>
      <c r="AL66" s="163"/>
      <c r="AM66" s="163"/>
      <c r="AN66" s="163"/>
      <c r="AO66" s="163"/>
      <c r="AP66" s="163"/>
      <c r="AQ66" s="163"/>
      <c r="AR66" s="163"/>
      <c r="AS66" s="163"/>
      <c r="AT66" s="166"/>
      <c r="AU66" s="163"/>
      <c r="AV66" s="163"/>
      <c r="AW66" s="163"/>
      <c r="AX66" s="163"/>
      <c r="AY66" s="163"/>
      <c r="AZ66" s="163"/>
      <c r="BA66" s="163"/>
      <c r="BB66" s="163"/>
      <c r="BC66" s="163"/>
      <c r="BD66" s="166"/>
      <c r="BE66" s="163"/>
      <c r="BF66" s="163"/>
      <c r="BG66" s="163"/>
      <c r="BH66" s="163"/>
      <c r="BI66" s="163"/>
      <c r="BJ66" s="163"/>
      <c r="BK66" s="163"/>
      <c r="BL66" s="163"/>
      <c r="BM66" s="163"/>
      <c r="BN66" s="166"/>
      <c r="BO66" s="163"/>
      <c r="BP66" s="163"/>
      <c r="BQ66" s="163"/>
      <c r="BR66" s="163"/>
      <c r="BS66" s="163"/>
      <c r="BT66" s="163"/>
      <c r="BU66" s="163"/>
      <c r="BV66" s="163"/>
      <c r="BW66" s="163"/>
      <c r="BX66" s="189" t="s">
        <v>154</v>
      </c>
      <c r="BY66" s="167"/>
    </row>
    <row r="67" spans="1:85" s="177" customFormat="1" ht="15.75" x14ac:dyDescent="0.25">
      <c r="A67" s="71">
        <v>47</v>
      </c>
      <c r="B67" s="191" t="s">
        <v>146</v>
      </c>
      <c r="C67" s="38">
        <v>5</v>
      </c>
      <c r="D67" s="38"/>
      <c r="E67" s="38"/>
      <c r="F67" s="38"/>
      <c r="G67" s="38"/>
      <c r="H67" s="38"/>
      <c r="I67" s="38">
        <v>4</v>
      </c>
      <c r="J67" s="38">
        <f>I67*30</f>
        <v>120</v>
      </c>
      <c r="K67" s="38">
        <f>L67+M67+N67</f>
        <v>60</v>
      </c>
      <c r="L67" s="38">
        <v>28</v>
      </c>
      <c r="M67" s="38">
        <v>32</v>
      </c>
      <c r="N67" s="48"/>
      <c r="O67" s="38">
        <f>J67-K67</f>
        <v>60</v>
      </c>
      <c r="P67" s="48"/>
      <c r="Q67" s="48"/>
      <c r="R67" s="50"/>
      <c r="S67" s="49"/>
      <c r="T67" s="50">
        <f>K67/T7</f>
        <v>4</v>
      </c>
      <c r="U67" s="49"/>
      <c r="V67" s="50"/>
      <c r="W67" s="49"/>
      <c r="X67" s="181"/>
      <c r="Y67" s="181"/>
      <c r="Z67" s="181"/>
      <c r="AA67" s="181"/>
      <c r="AB67" s="181"/>
      <c r="AC67" s="181"/>
      <c r="AD67" s="181"/>
      <c r="AE67" s="181"/>
      <c r="AF67" s="181"/>
      <c r="AG67" s="181"/>
      <c r="AH67" s="181"/>
      <c r="AI67" s="181"/>
      <c r="AJ67" s="181"/>
      <c r="AK67" s="181"/>
      <c r="AL67" s="181"/>
      <c r="AM67" s="181"/>
      <c r="AN67" s="181"/>
      <c r="AO67" s="181"/>
      <c r="AP67" s="181"/>
      <c r="AQ67" s="181"/>
      <c r="AR67" s="181"/>
      <c r="AS67" s="181"/>
      <c r="AT67" s="181"/>
      <c r="AU67" s="181"/>
      <c r="AV67" s="181"/>
      <c r="AW67" s="181"/>
      <c r="AX67" s="181"/>
      <c r="AY67" s="181"/>
      <c r="AZ67" s="181"/>
      <c r="BA67" s="181"/>
      <c r="BB67" s="181"/>
      <c r="BC67" s="181"/>
      <c r="BD67" s="181"/>
      <c r="BE67" s="181"/>
      <c r="BF67" s="181"/>
      <c r="BG67" s="181"/>
      <c r="BH67" s="181"/>
      <c r="BI67" s="181"/>
      <c r="BJ67" s="181"/>
      <c r="BK67" s="181"/>
      <c r="BL67" s="181"/>
      <c r="BM67" s="181"/>
      <c r="BN67" s="181"/>
      <c r="BO67" s="181"/>
      <c r="BP67" s="181"/>
      <c r="BQ67" s="181"/>
      <c r="BR67" s="181"/>
      <c r="BS67" s="181"/>
      <c r="BT67" s="181"/>
      <c r="BU67" s="181"/>
      <c r="BV67" s="181"/>
      <c r="BW67" s="181"/>
      <c r="BX67" s="183" t="s">
        <v>163</v>
      </c>
      <c r="BY67" s="184"/>
      <c r="BZ67" s="185"/>
      <c r="CA67" s="185"/>
      <c r="CB67" s="185"/>
      <c r="CC67" s="185"/>
    </row>
    <row r="68" spans="1:85" s="177" customFormat="1" ht="15.75" x14ac:dyDescent="0.25">
      <c r="A68" s="103">
        <v>48</v>
      </c>
      <c r="B68" s="191" t="s">
        <v>147</v>
      </c>
      <c r="C68" s="38"/>
      <c r="D68" s="38">
        <v>5</v>
      </c>
      <c r="E68" s="38"/>
      <c r="F68" s="38"/>
      <c r="G68" s="38"/>
      <c r="H68" s="38"/>
      <c r="I68" s="38">
        <v>4</v>
      </c>
      <c r="J68" s="38">
        <f>I68*30</f>
        <v>120</v>
      </c>
      <c r="K68" s="38">
        <f>L68+M68+N68</f>
        <v>60</v>
      </c>
      <c r="L68" s="38">
        <v>28</v>
      </c>
      <c r="M68" s="38">
        <v>32</v>
      </c>
      <c r="N68" s="48"/>
      <c r="O68" s="38">
        <f>J68-K68</f>
        <v>60</v>
      </c>
      <c r="P68" s="48"/>
      <c r="Q68" s="48"/>
      <c r="R68" s="50"/>
      <c r="S68" s="49"/>
      <c r="T68" s="50">
        <f>K68/T7</f>
        <v>4</v>
      </c>
      <c r="U68" s="49"/>
      <c r="V68" s="50"/>
      <c r="W68" s="49"/>
      <c r="X68" s="174"/>
      <c r="Y68" s="174"/>
      <c r="Z68" s="174"/>
      <c r="AA68" s="175"/>
      <c r="AB68" s="175"/>
      <c r="AC68" s="175"/>
      <c r="AD68" s="175"/>
      <c r="AE68" s="175"/>
      <c r="AF68" s="175"/>
      <c r="AG68" s="175"/>
      <c r="AH68" s="175"/>
      <c r="AI68" s="175"/>
      <c r="AJ68" s="174"/>
      <c r="AK68" s="175"/>
      <c r="AL68" s="175"/>
      <c r="AM68" s="175"/>
      <c r="AN68" s="175"/>
      <c r="AO68" s="175"/>
      <c r="AP68" s="175"/>
      <c r="AQ68" s="175"/>
      <c r="AR68" s="175"/>
      <c r="AS68" s="175"/>
      <c r="AT68" s="174"/>
      <c r="AU68" s="175"/>
      <c r="AV68" s="175"/>
      <c r="AW68" s="175"/>
      <c r="AX68" s="175"/>
      <c r="AY68" s="175"/>
      <c r="AZ68" s="175"/>
      <c r="BA68" s="175"/>
      <c r="BB68" s="175"/>
      <c r="BC68" s="175"/>
      <c r="BD68" s="174"/>
      <c r="BE68" s="175"/>
      <c r="BF68" s="175"/>
      <c r="BG68" s="175"/>
      <c r="BH68" s="175"/>
      <c r="BI68" s="175"/>
      <c r="BJ68" s="175"/>
      <c r="BK68" s="175"/>
      <c r="BL68" s="175"/>
      <c r="BM68" s="175"/>
      <c r="BN68" s="174"/>
      <c r="BO68" s="175"/>
      <c r="BP68" s="175"/>
      <c r="BQ68" s="175"/>
      <c r="BR68" s="175"/>
      <c r="BS68" s="175"/>
      <c r="BT68" s="175"/>
      <c r="BU68" s="175"/>
      <c r="BV68" s="175"/>
      <c r="BW68" s="175"/>
      <c r="BX68" s="186" t="s">
        <v>137</v>
      </c>
      <c r="BY68" s="184"/>
      <c r="BZ68" s="185"/>
      <c r="CA68" s="185"/>
      <c r="CB68" s="185"/>
      <c r="CC68" s="185"/>
    </row>
    <row r="69" spans="1:85" ht="17.25" customHeight="1" x14ac:dyDescent="0.25">
      <c r="A69" s="71">
        <v>49</v>
      </c>
      <c r="B69" s="191" t="s">
        <v>148</v>
      </c>
      <c r="C69" s="38"/>
      <c r="D69" s="38">
        <v>7</v>
      </c>
      <c r="E69" s="38"/>
      <c r="F69" s="38"/>
      <c r="G69" s="38"/>
      <c r="H69" s="38"/>
      <c r="I69" s="38">
        <v>4</v>
      </c>
      <c r="J69" s="38">
        <f t="shared" ref="J69" si="57">I69*30</f>
        <v>120</v>
      </c>
      <c r="K69" s="38">
        <f t="shared" ref="K69" si="58">L69+M69+N69</f>
        <v>60</v>
      </c>
      <c r="L69" s="38">
        <v>28</v>
      </c>
      <c r="M69" s="38">
        <v>32</v>
      </c>
      <c r="N69" s="48"/>
      <c r="O69" s="38">
        <f t="shared" ref="O69" si="59">J69-K69</f>
        <v>60</v>
      </c>
      <c r="P69" s="48"/>
      <c r="Q69" s="48"/>
      <c r="R69" s="49"/>
      <c r="S69" s="49"/>
      <c r="T69" s="50"/>
      <c r="U69" s="50"/>
      <c r="V69" s="50">
        <f>K69/V7</f>
        <v>4</v>
      </c>
      <c r="W69" s="49"/>
      <c r="X69" s="81"/>
      <c r="Y69" s="81"/>
      <c r="Z69" s="81"/>
      <c r="AA69" s="81"/>
      <c r="AB69" s="81"/>
      <c r="AC69" s="81"/>
      <c r="AD69" s="81"/>
      <c r="AE69" s="81"/>
      <c r="AF69" s="81"/>
      <c r="AG69" s="81"/>
      <c r="AH69" s="81"/>
      <c r="AI69" s="81"/>
      <c r="AJ69" s="81"/>
      <c r="AK69" s="81"/>
      <c r="AL69" s="81"/>
      <c r="AM69" s="81"/>
      <c r="AN69" s="81"/>
      <c r="AO69" s="81"/>
      <c r="AP69" s="81"/>
      <c r="AQ69" s="81"/>
      <c r="AR69" s="81"/>
      <c r="AS69" s="81"/>
      <c r="AT69" s="81"/>
      <c r="AU69" s="81"/>
      <c r="AV69" s="81"/>
      <c r="AW69" s="81"/>
      <c r="AX69" s="81"/>
      <c r="AY69" s="81"/>
      <c r="AZ69" s="81"/>
      <c r="BA69" s="81"/>
      <c r="BB69" s="81"/>
      <c r="BC69" s="81"/>
      <c r="BD69" s="81"/>
      <c r="BE69" s="81"/>
      <c r="BF69" s="81"/>
      <c r="BG69" s="81"/>
      <c r="BH69" s="81"/>
      <c r="BI69" s="81"/>
      <c r="BJ69" s="81"/>
      <c r="BK69" s="81"/>
      <c r="BL69" s="81"/>
      <c r="BM69" s="81"/>
      <c r="BN69" s="81"/>
      <c r="BO69" s="81"/>
      <c r="BP69" s="81"/>
      <c r="BQ69" s="81"/>
      <c r="BR69" s="81"/>
      <c r="BS69" s="81"/>
      <c r="BT69" s="81"/>
      <c r="BU69" s="81"/>
      <c r="BV69" s="81"/>
      <c r="BW69" s="81"/>
      <c r="BX69" s="222" t="s">
        <v>188</v>
      </c>
      <c r="BY69" s="122"/>
      <c r="BZ69" s="122"/>
      <c r="CA69" s="122"/>
      <c r="CB69" s="124"/>
      <c r="CC69" s="124"/>
    </row>
    <row r="70" spans="1:85" s="69" customFormat="1" ht="15.75" customHeight="1" x14ac:dyDescent="0.25">
      <c r="A70" s="103">
        <v>50</v>
      </c>
      <c r="B70" s="191" t="s">
        <v>149</v>
      </c>
      <c r="C70" s="81">
        <v>7</v>
      </c>
      <c r="D70" s="81"/>
      <c r="E70" s="81"/>
      <c r="F70" s="81"/>
      <c r="G70" s="81"/>
      <c r="H70" s="81"/>
      <c r="I70" s="81">
        <v>4</v>
      </c>
      <c r="J70" s="38">
        <f>I70*30</f>
        <v>120</v>
      </c>
      <c r="K70" s="38">
        <f>L70+M70+N70</f>
        <v>60</v>
      </c>
      <c r="L70" s="38">
        <v>28</v>
      </c>
      <c r="M70" s="38">
        <v>32</v>
      </c>
      <c r="N70" s="81"/>
      <c r="O70" s="38">
        <f>J70-K70</f>
        <v>60</v>
      </c>
      <c r="P70" s="81"/>
      <c r="Q70" s="81"/>
      <c r="R70" s="169"/>
      <c r="S70" s="169"/>
      <c r="T70" s="169"/>
      <c r="U70" s="169"/>
      <c r="V70" s="50">
        <f>K70/V7</f>
        <v>4</v>
      </c>
      <c r="W70" s="169"/>
      <c r="X70" s="81"/>
      <c r="Y70" s="81"/>
      <c r="Z70" s="81"/>
      <c r="AA70" s="81"/>
      <c r="AB70" s="81"/>
      <c r="AC70" s="81"/>
      <c r="AD70" s="81"/>
      <c r="AE70" s="81"/>
      <c r="AF70" s="81"/>
      <c r="AG70" s="81"/>
      <c r="AH70" s="81"/>
      <c r="AI70" s="81"/>
      <c r="AJ70" s="81"/>
      <c r="AK70" s="81"/>
      <c r="AL70" s="81"/>
      <c r="AM70" s="81"/>
      <c r="AN70" s="81"/>
      <c r="AO70" s="81"/>
      <c r="AP70" s="81"/>
      <c r="AQ70" s="81"/>
      <c r="AR70" s="81"/>
      <c r="AS70" s="81"/>
      <c r="AT70" s="81"/>
      <c r="AU70" s="81"/>
      <c r="AV70" s="81"/>
      <c r="AW70" s="81"/>
      <c r="AX70" s="81"/>
      <c r="AY70" s="81"/>
      <c r="AZ70" s="81"/>
      <c r="BA70" s="81"/>
      <c r="BB70" s="81"/>
      <c r="BC70" s="81"/>
      <c r="BD70" s="81"/>
      <c r="BE70" s="81"/>
      <c r="BF70" s="81"/>
      <c r="BG70" s="81"/>
      <c r="BH70" s="81"/>
      <c r="BI70" s="81"/>
      <c r="BJ70" s="81"/>
      <c r="BK70" s="81"/>
      <c r="BL70" s="81"/>
      <c r="BM70" s="81"/>
      <c r="BN70" s="81"/>
      <c r="BO70" s="81"/>
      <c r="BP70" s="81"/>
      <c r="BQ70" s="81"/>
      <c r="BR70" s="81"/>
      <c r="BS70" s="81"/>
      <c r="BT70" s="81"/>
      <c r="BU70" s="81"/>
      <c r="BV70" s="81"/>
      <c r="BW70" s="81"/>
      <c r="BX70" s="122" t="s">
        <v>134</v>
      </c>
      <c r="BY70" s="122"/>
      <c r="BZ70" s="124"/>
      <c r="CA70" s="124"/>
      <c r="CB70" s="142"/>
      <c r="CC70" s="142"/>
    </row>
    <row r="71" spans="1:85" s="68" customFormat="1" ht="12.75" customHeight="1" x14ac:dyDescent="0.2">
      <c r="A71" s="356">
        <v>51</v>
      </c>
      <c r="B71" s="332" t="s">
        <v>150</v>
      </c>
      <c r="C71" s="38"/>
      <c r="D71" s="38">
        <v>7</v>
      </c>
      <c r="E71" s="38"/>
      <c r="F71" s="38"/>
      <c r="G71" s="38"/>
      <c r="H71" s="38"/>
      <c r="I71" s="38">
        <v>4</v>
      </c>
      <c r="J71" s="38">
        <f>I71*30</f>
        <v>120</v>
      </c>
      <c r="K71" s="38">
        <f>L71+M71+N71</f>
        <v>60</v>
      </c>
      <c r="L71" s="38">
        <v>28</v>
      </c>
      <c r="M71" s="38">
        <v>32</v>
      </c>
      <c r="N71" s="48"/>
      <c r="O71" s="38">
        <f>J71-K71</f>
        <v>60</v>
      </c>
      <c r="P71" s="48"/>
      <c r="Q71" s="48"/>
      <c r="R71" s="49"/>
      <c r="S71" s="49"/>
      <c r="T71" s="50"/>
      <c r="U71" s="50"/>
      <c r="V71" s="50">
        <f>K71/V7</f>
        <v>4</v>
      </c>
      <c r="W71" s="49"/>
      <c r="X71" s="81"/>
      <c r="Y71" s="81"/>
      <c r="Z71" s="81"/>
      <c r="AA71" s="81"/>
      <c r="AB71" s="81"/>
      <c r="AC71" s="81"/>
      <c r="AD71" s="81"/>
      <c r="AE71" s="81"/>
      <c r="AF71" s="81"/>
      <c r="AG71" s="81"/>
      <c r="AH71" s="81"/>
      <c r="AI71" s="81"/>
      <c r="AJ71" s="81"/>
      <c r="AK71" s="81"/>
      <c r="AL71" s="81"/>
      <c r="AM71" s="81"/>
      <c r="AN71" s="81"/>
      <c r="AO71" s="81"/>
      <c r="AP71" s="81"/>
      <c r="AQ71" s="81"/>
      <c r="AR71" s="81"/>
      <c r="AS71" s="81"/>
      <c r="AT71" s="81"/>
      <c r="AU71" s="81"/>
      <c r="AV71" s="81"/>
      <c r="AW71" s="81"/>
      <c r="AX71" s="81"/>
      <c r="AY71" s="81"/>
      <c r="AZ71" s="81"/>
      <c r="BA71" s="81"/>
      <c r="BB71" s="81"/>
      <c r="BC71" s="81"/>
      <c r="BD71" s="81"/>
      <c r="BE71" s="81"/>
      <c r="BF71" s="81"/>
      <c r="BG71" s="81"/>
      <c r="BH71" s="81"/>
      <c r="BI71" s="81"/>
      <c r="BJ71" s="81"/>
      <c r="BK71" s="81"/>
      <c r="BL71" s="81"/>
      <c r="BM71" s="81"/>
      <c r="BN71" s="81"/>
      <c r="BO71" s="81"/>
      <c r="BP71" s="81"/>
      <c r="BQ71" s="81"/>
      <c r="BR71" s="81"/>
      <c r="BS71" s="81"/>
      <c r="BT71" s="81"/>
      <c r="BU71" s="81"/>
      <c r="BV71" s="81"/>
      <c r="BW71" s="81"/>
      <c r="BX71" s="123" t="s">
        <v>113</v>
      </c>
      <c r="BY71" s="122"/>
      <c r="BZ71" s="124"/>
      <c r="CA71" s="124"/>
      <c r="CB71" s="143"/>
      <c r="CC71" s="143"/>
    </row>
    <row r="72" spans="1:85" s="68" customFormat="1" ht="15" customHeight="1" x14ac:dyDescent="0.2">
      <c r="A72" s="357"/>
      <c r="B72" s="333"/>
      <c r="C72" s="38">
        <v>8</v>
      </c>
      <c r="D72" s="38"/>
      <c r="E72" s="38"/>
      <c r="F72" s="38">
        <v>8</v>
      </c>
      <c r="G72" s="38"/>
      <c r="H72" s="38"/>
      <c r="I72" s="38">
        <v>4</v>
      </c>
      <c r="J72" s="38">
        <f t="shared" ref="J72" si="60">I72*30</f>
        <v>120</v>
      </c>
      <c r="K72" s="38">
        <f t="shared" ref="K72" si="61">L72+M72+N72</f>
        <v>60</v>
      </c>
      <c r="L72" s="38">
        <v>28</v>
      </c>
      <c r="M72" s="38">
        <v>32</v>
      </c>
      <c r="N72" s="48"/>
      <c r="O72" s="38">
        <f t="shared" ref="O72" si="62">J72-K72</f>
        <v>60</v>
      </c>
      <c r="P72" s="48"/>
      <c r="Q72" s="48"/>
      <c r="R72" s="48"/>
      <c r="S72" s="48"/>
      <c r="T72" s="38"/>
      <c r="U72" s="38"/>
      <c r="V72" s="38"/>
      <c r="W72" s="50">
        <f>K72/W7</f>
        <v>4.2857142857142856</v>
      </c>
      <c r="X72" s="42"/>
      <c r="Y72" s="42"/>
      <c r="Z72" s="42"/>
      <c r="AA72" s="43"/>
      <c r="AB72" s="43"/>
      <c r="AC72" s="43"/>
      <c r="AD72" s="43"/>
      <c r="AE72" s="43"/>
      <c r="AF72" s="43"/>
      <c r="AG72" s="43"/>
      <c r="AH72" s="43"/>
      <c r="AI72" s="43"/>
      <c r="AJ72" s="42"/>
      <c r="AK72" s="43"/>
      <c r="AL72" s="43"/>
      <c r="AM72" s="43"/>
      <c r="AN72" s="43"/>
      <c r="AO72" s="43"/>
      <c r="AP72" s="43"/>
      <c r="AQ72" s="43"/>
      <c r="AR72" s="43"/>
      <c r="AS72" s="43"/>
      <c r="AT72" s="42"/>
      <c r="AU72" s="43"/>
      <c r="AV72" s="43"/>
      <c r="AW72" s="43"/>
      <c r="AX72" s="43"/>
      <c r="AY72" s="43"/>
      <c r="AZ72" s="43"/>
      <c r="BA72" s="43"/>
      <c r="BB72" s="43"/>
      <c r="BC72" s="43"/>
      <c r="BD72" s="42"/>
      <c r="BE72" s="43"/>
      <c r="BF72" s="43"/>
      <c r="BG72" s="43"/>
      <c r="BH72" s="43"/>
      <c r="BI72" s="43"/>
      <c r="BJ72" s="43"/>
      <c r="BK72" s="43"/>
      <c r="BL72" s="43"/>
      <c r="BM72" s="43"/>
      <c r="BN72" s="42"/>
      <c r="BO72" s="43"/>
      <c r="BP72" s="43"/>
      <c r="BQ72" s="43"/>
      <c r="BR72" s="43"/>
      <c r="BS72" s="43"/>
      <c r="BT72" s="43"/>
      <c r="BU72" s="43"/>
      <c r="BV72" s="43"/>
      <c r="BW72" s="43"/>
      <c r="BX72" s="123" t="s">
        <v>113</v>
      </c>
      <c r="BY72" s="122"/>
      <c r="BZ72" s="124"/>
      <c r="CA72" s="124"/>
      <c r="CB72" s="140"/>
      <c r="CC72" s="140"/>
    </row>
    <row r="73" spans="1:85" s="68" customFormat="1" ht="18.75" customHeight="1" x14ac:dyDescent="0.25">
      <c r="A73" s="71">
        <v>52</v>
      </c>
      <c r="B73" s="223" t="s">
        <v>151</v>
      </c>
      <c r="C73" s="81">
        <v>7</v>
      </c>
      <c r="D73" s="81"/>
      <c r="E73" s="81"/>
      <c r="F73" s="81"/>
      <c r="G73" s="81"/>
      <c r="H73" s="81"/>
      <c r="I73" s="81">
        <v>4</v>
      </c>
      <c r="J73" s="38">
        <f>I73*30</f>
        <v>120</v>
      </c>
      <c r="K73" s="38">
        <f>L73+M73+N73</f>
        <v>60</v>
      </c>
      <c r="L73" s="38">
        <v>28</v>
      </c>
      <c r="M73" s="38">
        <v>32</v>
      </c>
      <c r="N73" s="81"/>
      <c r="O73" s="38">
        <f>J73-K73</f>
        <v>60</v>
      </c>
      <c r="P73" s="81"/>
      <c r="Q73" s="81"/>
      <c r="R73" s="169"/>
      <c r="S73" s="169"/>
      <c r="T73" s="169"/>
      <c r="U73" s="169"/>
      <c r="V73" s="50">
        <f>K73/V7</f>
        <v>4</v>
      </c>
      <c r="W73" s="169"/>
      <c r="X73" s="81"/>
      <c r="Y73" s="81"/>
      <c r="Z73" s="81"/>
      <c r="AA73" s="81"/>
      <c r="AB73" s="81"/>
      <c r="AC73" s="81"/>
      <c r="AD73" s="81"/>
      <c r="AE73" s="81"/>
      <c r="AF73" s="81"/>
      <c r="AG73" s="81"/>
      <c r="AH73" s="81"/>
      <c r="AI73" s="81"/>
      <c r="AJ73" s="81"/>
      <c r="AK73" s="81"/>
      <c r="AL73" s="81"/>
      <c r="AM73" s="81"/>
      <c r="AN73" s="81"/>
      <c r="AO73" s="81"/>
      <c r="AP73" s="81"/>
      <c r="AQ73" s="81"/>
      <c r="AR73" s="81"/>
      <c r="AS73" s="81"/>
      <c r="AT73" s="81"/>
      <c r="AU73" s="81"/>
      <c r="AV73" s="81"/>
      <c r="AW73" s="81"/>
      <c r="AX73" s="81"/>
      <c r="AY73" s="81"/>
      <c r="AZ73" s="81"/>
      <c r="BA73" s="81"/>
      <c r="BB73" s="81"/>
      <c r="BC73" s="81"/>
      <c r="BD73" s="81"/>
      <c r="BE73" s="81"/>
      <c r="BF73" s="81"/>
      <c r="BG73" s="81"/>
      <c r="BH73" s="81"/>
      <c r="BI73" s="81"/>
      <c r="BJ73" s="81"/>
      <c r="BK73" s="81"/>
      <c r="BL73" s="81"/>
      <c r="BM73" s="81"/>
      <c r="BN73" s="81"/>
      <c r="BO73" s="81"/>
      <c r="BP73" s="81"/>
      <c r="BQ73" s="81"/>
      <c r="BR73" s="81"/>
      <c r="BS73" s="81"/>
      <c r="BT73" s="81"/>
      <c r="BU73" s="81"/>
      <c r="BV73" s="81"/>
      <c r="BW73" s="81"/>
      <c r="BX73" s="330" t="s">
        <v>158</v>
      </c>
      <c r="BY73" s="331"/>
      <c r="BZ73" s="331"/>
      <c r="CB73" s="140"/>
      <c r="CC73" s="140"/>
    </row>
    <row r="74" spans="1:85" s="68" customFormat="1" ht="15.75" x14ac:dyDescent="0.25">
      <c r="A74" s="103">
        <v>53</v>
      </c>
      <c r="B74" s="224" t="s">
        <v>152</v>
      </c>
      <c r="C74" s="38">
        <v>8</v>
      </c>
      <c r="D74" s="38"/>
      <c r="E74" s="38"/>
      <c r="F74" s="38"/>
      <c r="G74" s="38"/>
      <c r="H74" s="38"/>
      <c r="I74" s="38">
        <v>4</v>
      </c>
      <c r="J74" s="38">
        <f>I74*30</f>
        <v>120</v>
      </c>
      <c r="K74" s="38">
        <f>L74+M74+N74</f>
        <v>60</v>
      </c>
      <c r="L74" s="38">
        <v>28</v>
      </c>
      <c r="M74" s="38">
        <v>32</v>
      </c>
      <c r="N74" s="48"/>
      <c r="O74" s="38">
        <f>J74-K74</f>
        <v>60</v>
      </c>
      <c r="P74" s="48"/>
      <c r="Q74" s="48"/>
      <c r="R74" s="49"/>
      <c r="S74" s="49"/>
      <c r="T74" s="50"/>
      <c r="U74" s="50"/>
      <c r="V74" s="50"/>
      <c r="W74" s="50">
        <f>K74/W7</f>
        <v>4.2857142857142856</v>
      </c>
      <c r="X74" s="42"/>
      <c r="Y74" s="42"/>
      <c r="Z74" s="42"/>
      <c r="AA74" s="43"/>
      <c r="AB74" s="43"/>
      <c r="AC74" s="43"/>
      <c r="AD74" s="43"/>
      <c r="AE74" s="43"/>
      <c r="AF74" s="43"/>
      <c r="AG74" s="43"/>
      <c r="AH74" s="43"/>
      <c r="AI74" s="43"/>
      <c r="AJ74" s="42"/>
      <c r="AK74" s="43"/>
      <c r="AL74" s="43"/>
      <c r="AM74" s="43"/>
      <c r="AN74" s="43"/>
      <c r="AO74" s="43"/>
      <c r="AP74" s="43"/>
      <c r="AQ74" s="43"/>
      <c r="AR74" s="43"/>
      <c r="AS74" s="43"/>
      <c r="AT74" s="42"/>
      <c r="AU74" s="43"/>
      <c r="AV74" s="43"/>
      <c r="AW74" s="43"/>
      <c r="AX74" s="43"/>
      <c r="AY74" s="43"/>
      <c r="AZ74" s="43"/>
      <c r="BA74" s="43"/>
      <c r="BB74" s="43"/>
      <c r="BC74" s="43"/>
      <c r="BD74" s="42"/>
      <c r="BE74" s="43"/>
      <c r="BF74" s="43"/>
      <c r="BG74" s="43"/>
      <c r="BH74" s="43"/>
      <c r="BI74" s="43"/>
      <c r="BJ74" s="43"/>
      <c r="BK74" s="43"/>
      <c r="BL74" s="43"/>
      <c r="BM74" s="43"/>
      <c r="BN74" s="42"/>
      <c r="BO74" s="43"/>
      <c r="BP74" s="43"/>
      <c r="BQ74" s="43"/>
      <c r="BR74" s="43"/>
      <c r="BS74" s="43"/>
      <c r="BT74" s="43"/>
      <c r="BU74" s="43"/>
      <c r="BV74" s="43"/>
      <c r="BW74" s="43"/>
      <c r="BX74" s="123" t="s">
        <v>106</v>
      </c>
      <c r="BY74" s="122"/>
      <c r="BZ74" s="124"/>
      <c r="CA74" s="124"/>
      <c r="CB74" s="140"/>
      <c r="CC74" s="140"/>
    </row>
    <row r="75" spans="1:85" s="68" customFormat="1" ht="14.25" customHeight="1" x14ac:dyDescent="0.25">
      <c r="A75" s="71">
        <v>54</v>
      </c>
      <c r="B75" s="191" t="s">
        <v>153</v>
      </c>
      <c r="C75" s="38">
        <v>8</v>
      </c>
      <c r="D75" s="38"/>
      <c r="E75" s="38"/>
      <c r="F75" s="38"/>
      <c r="G75" s="38"/>
      <c r="H75" s="38"/>
      <c r="I75" s="38">
        <v>4</v>
      </c>
      <c r="J75" s="38">
        <f>I75*30</f>
        <v>120</v>
      </c>
      <c r="K75" s="38">
        <f>L75+M75+N75</f>
        <v>60</v>
      </c>
      <c r="L75" s="38">
        <v>28</v>
      </c>
      <c r="M75" s="38">
        <v>32</v>
      </c>
      <c r="N75" s="48"/>
      <c r="O75" s="38">
        <f>J75-K75</f>
        <v>60</v>
      </c>
      <c r="P75" s="48"/>
      <c r="Q75" s="48"/>
      <c r="R75" s="49"/>
      <c r="S75" s="49"/>
      <c r="T75" s="50"/>
      <c r="U75" s="50"/>
      <c r="V75" s="50"/>
      <c r="W75" s="50">
        <f>K75/W7</f>
        <v>4.2857142857142856</v>
      </c>
      <c r="X75" s="42"/>
      <c r="Y75" s="42"/>
      <c r="Z75" s="42"/>
      <c r="AA75" s="43"/>
      <c r="AB75" s="43"/>
      <c r="AC75" s="43"/>
      <c r="AD75" s="43"/>
      <c r="AE75" s="43"/>
      <c r="AF75" s="43"/>
      <c r="AG75" s="43"/>
      <c r="AH75" s="43"/>
      <c r="AI75" s="43"/>
      <c r="AJ75" s="42"/>
      <c r="AK75" s="43"/>
      <c r="AL75" s="43"/>
      <c r="AM75" s="43"/>
      <c r="AN75" s="43"/>
      <c r="AO75" s="43"/>
      <c r="AP75" s="43"/>
      <c r="AQ75" s="43"/>
      <c r="AR75" s="43"/>
      <c r="AS75" s="43"/>
      <c r="AT75" s="42"/>
      <c r="AU75" s="43"/>
      <c r="AV75" s="43"/>
      <c r="AW75" s="43"/>
      <c r="AX75" s="43"/>
      <c r="AY75" s="43"/>
      <c r="AZ75" s="43"/>
      <c r="BA75" s="43"/>
      <c r="BB75" s="43"/>
      <c r="BC75" s="43"/>
      <c r="BD75" s="42"/>
      <c r="BE75" s="43"/>
      <c r="BF75" s="43"/>
      <c r="BG75" s="43"/>
      <c r="BH75" s="43"/>
      <c r="BI75" s="43"/>
      <c r="BJ75" s="43"/>
      <c r="BK75" s="43"/>
      <c r="BL75" s="43"/>
      <c r="BM75" s="43"/>
      <c r="BN75" s="42"/>
      <c r="BO75" s="43"/>
      <c r="BP75" s="43"/>
      <c r="BQ75" s="43"/>
      <c r="BR75" s="43"/>
      <c r="BS75" s="43"/>
      <c r="BT75" s="43"/>
      <c r="BU75" s="43"/>
      <c r="BV75" s="43"/>
      <c r="BW75" s="43"/>
      <c r="BX75" s="328" t="s">
        <v>135</v>
      </c>
      <c r="BY75" s="329"/>
      <c r="BZ75" s="329"/>
      <c r="CA75" s="329"/>
    </row>
    <row r="76" spans="1:85" s="68" customFormat="1" ht="15.75" customHeight="1" x14ac:dyDescent="0.25">
      <c r="A76" s="103">
        <v>55</v>
      </c>
      <c r="B76" s="225" t="s">
        <v>185</v>
      </c>
      <c r="C76" s="81"/>
      <c r="D76" s="81">
        <v>8</v>
      </c>
      <c r="E76" s="81"/>
      <c r="F76" s="81"/>
      <c r="G76" s="81"/>
      <c r="H76" s="81"/>
      <c r="I76" s="81">
        <v>4</v>
      </c>
      <c r="J76" s="38">
        <f t="shared" ref="J76" si="63">I76*30</f>
        <v>120</v>
      </c>
      <c r="K76" s="38">
        <f t="shared" ref="K76" si="64">L76+M76+N76</f>
        <v>60</v>
      </c>
      <c r="L76" s="38">
        <v>28</v>
      </c>
      <c r="M76" s="38">
        <v>32</v>
      </c>
      <c r="N76" s="81"/>
      <c r="O76" s="38">
        <f t="shared" ref="O76" si="65">J76-K76</f>
        <v>60</v>
      </c>
      <c r="P76" s="81"/>
      <c r="Q76" s="81"/>
      <c r="R76" s="81"/>
      <c r="S76" s="81"/>
      <c r="T76" s="81"/>
      <c r="U76" s="81"/>
      <c r="V76" s="81"/>
      <c r="W76" s="50">
        <f>K76/W7</f>
        <v>4.2857142857142856</v>
      </c>
      <c r="X76" s="81"/>
      <c r="Y76" s="81"/>
      <c r="Z76" s="81"/>
      <c r="AA76" s="81"/>
      <c r="AB76" s="81"/>
      <c r="AC76" s="81"/>
      <c r="AD76" s="81"/>
      <c r="AE76" s="81"/>
      <c r="AF76" s="81"/>
      <c r="AG76" s="81"/>
      <c r="AH76" s="81"/>
      <c r="AI76" s="81"/>
      <c r="AJ76" s="81"/>
      <c r="AK76" s="81"/>
      <c r="AL76" s="81"/>
      <c r="AM76" s="81"/>
      <c r="AN76" s="81"/>
      <c r="AO76" s="81"/>
      <c r="AP76" s="81"/>
      <c r="AQ76" s="81"/>
      <c r="AR76" s="81"/>
      <c r="AS76" s="81"/>
      <c r="AT76" s="81"/>
      <c r="AU76" s="81"/>
      <c r="AV76" s="81"/>
      <c r="AW76" s="81"/>
      <c r="AX76" s="81"/>
      <c r="AY76" s="81"/>
      <c r="AZ76" s="81"/>
      <c r="BA76" s="81"/>
      <c r="BB76" s="81"/>
      <c r="BC76" s="81"/>
      <c r="BD76" s="81"/>
      <c r="BE76" s="81"/>
      <c r="BF76" s="81"/>
      <c r="BG76" s="81"/>
      <c r="BH76" s="81"/>
      <c r="BI76" s="81"/>
      <c r="BJ76" s="81"/>
      <c r="BK76" s="81"/>
      <c r="BL76" s="81"/>
      <c r="BM76" s="81"/>
      <c r="BN76" s="81"/>
      <c r="BO76" s="81"/>
      <c r="BP76" s="81"/>
      <c r="BQ76" s="81"/>
      <c r="BR76" s="81"/>
      <c r="BS76" s="81"/>
      <c r="BT76" s="81"/>
      <c r="BU76" s="81"/>
      <c r="BV76" s="81"/>
      <c r="BW76" s="126"/>
      <c r="BX76" s="231" t="s">
        <v>133</v>
      </c>
      <c r="BY76" s="231"/>
      <c r="BZ76" s="231"/>
      <c r="CB76" s="140"/>
      <c r="CC76" s="140"/>
    </row>
    <row r="77" spans="1:85" s="68" customFormat="1" ht="15.75" x14ac:dyDescent="0.25">
      <c r="A77" s="71">
        <v>56</v>
      </c>
      <c r="B77" s="225" t="s">
        <v>186</v>
      </c>
      <c r="C77" s="199">
        <v>8</v>
      </c>
      <c r="D77" s="199"/>
      <c r="E77" s="199"/>
      <c r="F77" s="199"/>
      <c r="G77" s="199"/>
      <c r="H77" s="199"/>
      <c r="I77" s="200">
        <v>4</v>
      </c>
      <c r="J77" s="199">
        <f>I77*30</f>
        <v>120</v>
      </c>
      <c r="K77" s="199">
        <f>L77+M77+N77</f>
        <v>60</v>
      </c>
      <c r="L77" s="201">
        <v>28</v>
      </c>
      <c r="M77" s="201">
        <v>32</v>
      </c>
      <c r="N77" s="202"/>
      <c r="O77" s="199">
        <f>J77-K77</f>
        <v>60</v>
      </c>
      <c r="P77" s="203"/>
      <c r="Q77" s="203"/>
      <c r="R77" s="203"/>
      <c r="S77" s="203"/>
      <c r="T77" s="203"/>
      <c r="U77" s="203"/>
      <c r="V77" s="203"/>
      <c r="W77" s="204">
        <f>K77/W7</f>
        <v>4.2857142857142856</v>
      </c>
      <c r="X77" s="205"/>
      <c r="Y77" s="205"/>
      <c r="Z77" s="205"/>
      <c r="AA77" s="206" t="e">
        <f>SUM(#REF!)</f>
        <v>#REF!</v>
      </c>
      <c r="AB77" s="206" t="e">
        <f>SUM(#REF!)</f>
        <v>#REF!</v>
      </c>
      <c r="AC77" s="206" t="e">
        <f>SUM(#REF!)</f>
        <v>#REF!</v>
      </c>
      <c r="AD77" s="206" t="e">
        <f>SUM(#REF!)</f>
        <v>#REF!</v>
      </c>
      <c r="AE77" s="206" t="e">
        <f>SUM(#REF!)</f>
        <v>#REF!</v>
      </c>
      <c r="AF77" s="206" t="e">
        <f>SUM(#REF!)</f>
        <v>#REF!</v>
      </c>
      <c r="AG77" s="206" t="e">
        <f>SUM(#REF!)</f>
        <v>#REF!</v>
      </c>
      <c r="AH77" s="206" t="e">
        <f>SUM(#REF!)</f>
        <v>#REF!</v>
      </c>
      <c r="AI77" s="206" t="e">
        <f>SUM(#REF!)</f>
        <v>#REF!</v>
      </c>
      <c r="AJ77" s="205"/>
      <c r="AK77" s="206" t="e">
        <f>SUM(#REF!)</f>
        <v>#REF!</v>
      </c>
      <c r="AL77" s="206" t="e">
        <f>SUM(#REF!)</f>
        <v>#REF!</v>
      </c>
      <c r="AM77" s="206" t="e">
        <f>SUM(#REF!)</f>
        <v>#REF!</v>
      </c>
      <c r="AN77" s="206" t="e">
        <f>SUM(#REF!)</f>
        <v>#REF!</v>
      </c>
      <c r="AO77" s="206" t="e">
        <f>SUM(#REF!)</f>
        <v>#REF!</v>
      </c>
      <c r="AP77" s="206" t="e">
        <f>SUM(#REF!)</f>
        <v>#REF!</v>
      </c>
      <c r="AQ77" s="206" t="e">
        <f>SUM(#REF!)</f>
        <v>#REF!</v>
      </c>
      <c r="AR77" s="206" t="e">
        <f>SUM(#REF!)</f>
        <v>#REF!</v>
      </c>
      <c r="AS77" s="206" t="e">
        <f>SUM(#REF!)</f>
        <v>#REF!</v>
      </c>
      <c r="AT77" s="205"/>
      <c r="AU77" s="206" t="e">
        <f>SUM(#REF!)</f>
        <v>#REF!</v>
      </c>
      <c r="AV77" s="206" t="e">
        <f>SUM(#REF!)</f>
        <v>#REF!</v>
      </c>
      <c r="AW77" s="206" t="e">
        <f>SUM(#REF!)</f>
        <v>#REF!</v>
      </c>
      <c r="AX77" s="206" t="e">
        <f>SUM(#REF!)</f>
        <v>#REF!</v>
      </c>
      <c r="AY77" s="206" t="e">
        <f>SUM(#REF!)</f>
        <v>#REF!</v>
      </c>
      <c r="AZ77" s="206" t="e">
        <f>SUM(#REF!)</f>
        <v>#REF!</v>
      </c>
      <c r="BA77" s="206" t="e">
        <f>SUM(#REF!)</f>
        <v>#REF!</v>
      </c>
      <c r="BB77" s="206" t="e">
        <f>SUM(#REF!)</f>
        <v>#REF!</v>
      </c>
      <c r="BC77" s="206" t="e">
        <f>SUM(#REF!)</f>
        <v>#REF!</v>
      </c>
      <c r="BD77" s="205"/>
      <c r="BE77" s="206" t="e">
        <f>SUM(#REF!)</f>
        <v>#REF!</v>
      </c>
      <c r="BF77" s="206" t="e">
        <f>SUM(#REF!)</f>
        <v>#REF!</v>
      </c>
      <c r="BG77" s="206" t="e">
        <f>SUM(#REF!)</f>
        <v>#REF!</v>
      </c>
      <c r="BH77" s="206" t="e">
        <f>SUM(#REF!)</f>
        <v>#REF!</v>
      </c>
      <c r="BI77" s="206" t="e">
        <f>SUM(#REF!)</f>
        <v>#REF!</v>
      </c>
      <c r="BJ77" s="206" t="e">
        <f>SUM(#REF!)</f>
        <v>#REF!</v>
      </c>
      <c r="BK77" s="206" t="e">
        <f>SUM(#REF!)</f>
        <v>#REF!</v>
      </c>
      <c r="BL77" s="206" t="e">
        <f>SUM(#REF!)</f>
        <v>#REF!</v>
      </c>
      <c r="BM77" s="206" t="e">
        <f>SUM(#REF!)</f>
        <v>#REF!</v>
      </c>
      <c r="BN77" s="205"/>
      <c r="BO77" s="206" t="e">
        <f>SUM(#REF!)</f>
        <v>#REF!</v>
      </c>
      <c r="BP77" s="206" t="e">
        <f>SUM(#REF!)</f>
        <v>#REF!</v>
      </c>
      <c r="BQ77" s="206" t="e">
        <f>SUM(#REF!)</f>
        <v>#REF!</v>
      </c>
      <c r="BR77" s="206" t="e">
        <f>SUM(#REF!)</f>
        <v>#REF!</v>
      </c>
      <c r="BS77" s="206" t="e">
        <f>SUM(#REF!)</f>
        <v>#REF!</v>
      </c>
      <c r="BT77" s="206" t="e">
        <f>SUM(#REF!)</f>
        <v>#REF!</v>
      </c>
      <c r="BU77" s="206" t="e">
        <f>SUM(#REF!)</f>
        <v>#REF!</v>
      </c>
      <c r="BV77" s="206" t="e">
        <f>SUM(#REF!)</f>
        <v>#REF!</v>
      </c>
      <c r="BW77" s="207" t="e">
        <f>SUM(#REF!)</f>
        <v>#REF!</v>
      </c>
      <c r="BX77" s="351" t="s">
        <v>120</v>
      </c>
      <c r="BY77" s="351"/>
      <c r="BZ77" s="351"/>
      <c r="CB77" s="140"/>
      <c r="CC77" s="140"/>
    </row>
    <row r="78" spans="1:85" s="210" customFormat="1" x14ac:dyDescent="0.2">
      <c r="A78" s="113"/>
      <c r="B78" s="208" t="s">
        <v>31</v>
      </c>
      <c r="C78" s="48">
        <v>7</v>
      </c>
      <c r="D78" s="48">
        <v>5</v>
      </c>
      <c r="E78" s="48"/>
      <c r="F78" s="48">
        <v>1</v>
      </c>
      <c r="G78" s="48"/>
      <c r="H78" s="48"/>
      <c r="I78" s="104">
        <f t="shared" ref="I78:W78" si="66">SUM(I66:I77)</f>
        <v>48</v>
      </c>
      <c r="J78" s="104">
        <f t="shared" si="66"/>
        <v>1440</v>
      </c>
      <c r="K78" s="104">
        <f t="shared" si="66"/>
        <v>720</v>
      </c>
      <c r="L78" s="104">
        <f t="shared" si="66"/>
        <v>336</v>
      </c>
      <c r="M78" s="104">
        <f t="shared" si="66"/>
        <v>384</v>
      </c>
      <c r="N78" s="104">
        <f t="shared" si="66"/>
        <v>0</v>
      </c>
      <c r="O78" s="104">
        <f t="shared" si="66"/>
        <v>720</v>
      </c>
      <c r="P78" s="197">
        <f t="shared" si="66"/>
        <v>0</v>
      </c>
      <c r="Q78" s="197">
        <f t="shared" si="66"/>
        <v>0</v>
      </c>
      <c r="R78" s="197">
        <f t="shared" si="66"/>
        <v>4</v>
      </c>
      <c r="S78" s="197">
        <f t="shared" si="66"/>
        <v>0</v>
      </c>
      <c r="T78" s="197">
        <f t="shared" si="66"/>
        <v>8</v>
      </c>
      <c r="U78" s="197">
        <f t="shared" si="66"/>
        <v>0</v>
      </c>
      <c r="V78" s="197">
        <f t="shared" si="66"/>
        <v>16</v>
      </c>
      <c r="W78" s="197">
        <f t="shared" si="66"/>
        <v>21.428571428571427</v>
      </c>
      <c r="X78" s="53"/>
      <c r="Y78" s="53"/>
      <c r="Z78" s="53"/>
      <c r="AA78" s="209"/>
      <c r="AB78" s="209"/>
      <c r="AC78" s="209"/>
      <c r="AD78" s="209"/>
      <c r="AE78" s="209"/>
      <c r="AF78" s="209"/>
      <c r="AG78" s="209"/>
      <c r="AH78" s="209"/>
      <c r="AI78" s="209"/>
      <c r="AJ78" s="53"/>
      <c r="AK78" s="209"/>
      <c r="AL78" s="209"/>
      <c r="AM78" s="209"/>
      <c r="AN78" s="209"/>
      <c r="AO78" s="209"/>
      <c r="AP78" s="209"/>
      <c r="AQ78" s="209"/>
      <c r="AR78" s="209"/>
      <c r="AS78" s="209"/>
      <c r="AT78" s="53"/>
      <c r="AU78" s="209"/>
      <c r="AV78" s="209"/>
      <c r="AW78" s="209"/>
      <c r="AX78" s="209"/>
      <c r="AY78" s="209"/>
      <c r="AZ78" s="209"/>
      <c r="BA78" s="209"/>
      <c r="BB78" s="209"/>
      <c r="BC78" s="209"/>
      <c r="BD78" s="53"/>
      <c r="BE78" s="209"/>
      <c r="BF78" s="209"/>
      <c r="BG78" s="209"/>
      <c r="BH78" s="209"/>
      <c r="BI78" s="209"/>
      <c r="BJ78" s="209"/>
      <c r="BK78" s="209"/>
      <c r="BL78" s="209"/>
      <c r="BM78" s="209"/>
      <c r="BN78" s="53"/>
      <c r="BO78" s="209"/>
      <c r="BP78" s="209"/>
      <c r="BQ78" s="209"/>
      <c r="BR78" s="209"/>
      <c r="BS78" s="209"/>
      <c r="BT78" s="209"/>
      <c r="BU78" s="209"/>
      <c r="BV78" s="209"/>
      <c r="BW78" s="211"/>
      <c r="BX78" s="198"/>
      <c r="BY78" s="198"/>
      <c r="BZ78" s="198"/>
      <c r="CA78" s="212"/>
      <c r="CB78" s="213"/>
      <c r="CC78" s="213"/>
      <c r="CD78" s="212"/>
      <c r="CE78" s="212"/>
      <c r="CF78" s="212"/>
      <c r="CG78" s="212"/>
    </row>
    <row r="79" spans="1:85" ht="13.5" customHeight="1" x14ac:dyDescent="0.2">
      <c r="A79" s="54"/>
      <c r="B79" s="104" t="s">
        <v>94</v>
      </c>
      <c r="C79" s="48">
        <v>7</v>
      </c>
      <c r="D79" s="48">
        <v>9</v>
      </c>
      <c r="E79" s="48"/>
      <c r="F79" s="48">
        <v>1</v>
      </c>
      <c r="G79" s="48"/>
      <c r="H79" s="48"/>
      <c r="I79" s="48">
        <f t="shared" ref="I79:W79" si="67">I78+I64</f>
        <v>60</v>
      </c>
      <c r="J79" s="48">
        <f t="shared" si="67"/>
        <v>1800</v>
      </c>
      <c r="K79" s="48">
        <f t="shared" si="67"/>
        <v>840</v>
      </c>
      <c r="L79" s="48">
        <f t="shared" si="67"/>
        <v>392</v>
      </c>
      <c r="M79" s="48">
        <f t="shared" si="67"/>
        <v>448</v>
      </c>
      <c r="N79" s="48">
        <f t="shared" si="67"/>
        <v>0</v>
      </c>
      <c r="O79" s="48">
        <f t="shared" si="67"/>
        <v>960</v>
      </c>
      <c r="P79" s="49">
        <f t="shared" si="67"/>
        <v>0</v>
      </c>
      <c r="Q79" s="49">
        <f t="shared" si="67"/>
        <v>0</v>
      </c>
      <c r="R79" s="49">
        <f t="shared" si="67"/>
        <v>4</v>
      </c>
      <c r="S79" s="49">
        <f t="shared" si="67"/>
        <v>3.75</v>
      </c>
      <c r="T79" s="49">
        <f t="shared" si="67"/>
        <v>8</v>
      </c>
      <c r="U79" s="49">
        <f t="shared" si="67"/>
        <v>3.3333333333333335</v>
      </c>
      <c r="V79" s="49">
        <f t="shared" si="67"/>
        <v>16</v>
      </c>
      <c r="W79" s="49">
        <f t="shared" si="67"/>
        <v>21.428571428571427</v>
      </c>
      <c r="X79" s="83"/>
      <c r="Y79" s="42"/>
      <c r="Z79" s="42"/>
      <c r="AA79" s="61" t="e">
        <f>SUM(#REF!)</f>
        <v>#REF!</v>
      </c>
      <c r="AB79" s="61" t="e">
        <f>SUM(#REF!)</f>
        <v>#REF!</v>
      </c>
      <c r="AC79" s="61" t="e">
        <f>SUM(#REF!)</f>
        <v>#REF!</v>
      </c>
      <c r="AD79" s="61" t="e">
        <f>SUM(#REF!)</f>
        <v>#REF!</v>
      </c>
      <c r="AE79" s="61" t="e">
        <f>SUM(#REF!)</f>
        <v>#REF!</v>
      </c>
      <c r="AF79" s="61" t="e">
        <f>SUM(#REF!)</f>
        <v>#REF!</v>
      </c>
      <c r="AG79" s="61" t="e">
        <f>SUM(#REF!)</f>
        <v>#REF!</v>
      </c>
      <c r="AH79" s="61" t="e">
        <f>SUM(#REF!)</f>
        <v>#REF!</v>
      </c>
      <c r="AI79" s="61" t="e">
        <f>SUM(#REF!)</f>
        <v>#REF!</v>
      </c>
      <c r="AJ79" s="42"/>
      <c r="AK79" s="61" t="e">
        <f>SUM(#REF!)</f>
        <v>#REF!</v>
      </c>
      <c r="AL79" s="61" t="e">
        <f>SUM(#REF!)</f>
        <v>#REF!</v>
      </c>
      <c r="AM79" s="61" t="e">
        <f>SUM(#REF!)</f>
        <v>#REF!</v>
      </c>
      <c r="AN79" s="61" t="e">
        <f>SUM(#REF!)</f>
        <v>#REF!</v>
      </c>
      <c r="AO79" s="61" t="e">
        <f>SUM(#REF!)</f>
        <v>#REF!</v>
      </c>
      <c r="AP79" s="61" t="e">
        <f>SUM(#REF!)</f>
        <v>#REF!</v>
      </c>
      <c r="AQ79" s="61" t="e">
        <f>SUM(#REF!)</f>
        <v>#REF!</v>
      </c>
      <c r="AR79" s="61" t="e">
        <f>SUM(#REF!)</f>
        <v>#REF!</v>
      </c>
      <c r="AS79" s="61" t="e">
        <f>SUM(#REF!)</f>
        <v>#REF!</v>
      </c>
      <c r="AT79" s="42"/>
      <c r="AU79" s="61" t="e">
        <f>SUM(#REF!)</f>
        <v>#REF!</v>
      </c>
      <c r="AV79" s="61" t="e">
        <f>SUM(#REF!)</f>
        <v>#REF!</v>
      </c>
      <c r="AW79" s="61" t="e">
        <f>SUM(#REF!)</f>
        <v>#REF!</v>
      </c>
      <c r="AX79" s="61" t="e">
        <f>SUM(#REF!)</f>
        <v>#REF!</v>
      </c>
      <c r="AY79" s="61" t="e">
        <f>SUM(#REF!)</f>
        <v>#REF!</v>
      </c>
      <c r="AZ79" s="61" t="e">
        <f>SUM(#REF!)</f>
        <v>#REF!</v>
      </c>
      <c r="BA79" s="61" t="e">
        <f>SUM(#REF!)</f>
        <v>#REF!</v>
      </c>
      <c r="BB79" s="61" t="e">
        <f>SUM(#REF!)</f>
        <v>#REF!</v>
      </c>
      <c r="BC79" s="61" t="e">
        <f>SUM(#REF!)</f>
        <v>#REF!</v>
      </c>
      <c r="BD79" s="42"/>
      <c r="BE79" s="61" t="e">
        <f>SUM(#REF!)</f>
        <v>#REF!</v>
      </c>
      <c r="BF79" s="61" t="e">
        <f>SUM(#REF!)</f>
        <v>#REF!</v>
      </c>
      <c r="BG79" s="61" t="e">
        <f>SUM(#REF!)</f>
        <v>#REF!</v>
      </c>
      <c r="BH79" s="61" t="e">
        <f>SUM(#REF!)</f>
        <v>#REF!</v>
      </c>
      <c r="BI79" s="61" t="e">
        <f>SUM(#REF!)</f>
        <v>#REF!</v>
      </c>
      <c r="BJ79" s="61" t="e">
        <f>SUM(#REF!)</f>
        <v>#REF!</v>
      </c>
      <c r="BK79" s="61" t="e">
        <f>SUM(#REF!)</f>
        <v>#REF!</v>
      </c>
      <c r="BL79" s="61" t="e">
        <f>SUM(#REF!)</f>
        <v>#REF!</v>
      </c>
      <c r="BM79" s="61" t="e">
        <f>SUM(#REF!)</f>
        <v>#REF!</v>
      </c>
      <c r="BN79" s="42"/>
      <c r="BO79" s="61" t="e">
        <f>SUM(#REF!)</f>
        <v>#REF!</v>
      </c>
      <c r="BP79" s="61" t="e">
        <f>SUM(#REF!)</f>
        <v>#REF!</v>
      </c>
      <c r="BQ79" s="61" t="e">
        <f>SUM(#REF!)</f>
        <v>#REF!</v>
      </c>
      <c r="BR79" s="61" t="e">
        <f>SUM(#REF!)</f>
        <v>#REF!</v>
      </c>
      <c r="BS79" s="61" t="e">
        <f>SUM(#REF!)</f>
        <v>#REF!</v>
      </c>
      <c r="BT79" s="61" t="e">
        <f>SUM(#REF!)</f>
        <v>#REF!</v>
      </c>
      <c r="BU79" s="61" t="e">
        <f>SUM(#REF!)</f>
        <v>#REF!</v>
      </c>
      <c r="BV79" s="61" t="e">
        <f>SUM(#REF!)</f>
        <v>#REF!</v>
      </c>
      <c r="BW79" s="61" t="e">
        <f>SUM(#REF!)</f>
        <v>#REF!</v>
      </c>
      <c r="BX79" s="45"/>
      <c r="BY79" s="45"/>
    </row>
    <row r="80" spans="1:85" x14ac:dyDescent="0.2">
      <c r="A80" s="46"/>
      <c r="B80" s="104" t="s">
        <v>72</v>
      </c>
      <c r="C80" s="49">
        <f>C57+C79</f>
        <v>24</v>
      </c>
      <c r="D80" s="49">
        <f t="shared" ref="D80:O80" si="68">D57+D79</f>
        <v>34</v>
      </c>
      <c r="E80" s="49">
        <f t="shared" si="68"/>
        <v>1</v>
      </c>
      <c r="F80" s="49">
        <f t="shared" si="68"/>
        <v>2</v>
      </c>
      <c r="G80" s="49">
        <f t="shared" si="68"/>
        <v>1</v>
      </c>
      <c r="H80" s="49">
        <f t="shared" si="68"/>
        <v>0</v>
      </c>
      <c r="I80" s="49">
        <f t="shared" si="68"/>
        <v>240</v>
      </c>
      <c r="J80" s="49">
        <f t="shared" si="68"/>
        <v>7200</v>
      </c>
      <c r="K80" s="49">
        <f t="shared" si="68"/>
        <v>3056</v>
      </c>
      <c r="L80" s="49">
        <f t="shared" si="68"/>
        <v>1308</v>
      </c>
      <c r="M80" s="49">
        <f t="shared" si="68"/>
        <v>1528</v>
      </c>
      <c r="N80" s="49">
        <f t="shared" si="68"/>
        <v>220</v>
      </c>
      <c r="O80" s="49">
        <f t="shared" si="68"/>
        <v>4144</v>
      </c>
      <c r="P80" s="49">
        <f t="shared" ref="P80" si="69">P57+P79</f>
        <v>24.266666666666666</v>
      </c>
      <c r="Q80" s="49">
        <f t="shared" ref="Q80" si="70">Q57+Q79</f>
        <v>22.444444444444446</v>
      </c>
      <c r="R80" s="49">
        <f t="shared" ref="R80" si="71">R57+R79</f>
        <v>27.866666666666667</v>
      </c>
      <c r="S80" s="49">
        <f t="shared" ref="S80" si="72">S57+S79</f>
        <v>21</v>
      </c>
      <c r="T80" s="49">
        <f t="shared" ref="T80" si="73">T57+T79</f>
        <v>26.933333333333334</v>
      </c>
      <c r="U80" s="49">
        <f t="shared" ref="U80" si="74">U57+U79</f>
        <v>19.333333333333332</v>
      </c>
      <c r="V80" s="49">
        <f t="shared" ref="V80" si="75">V57+V79</f>
        <v>25.866666666666667</v>
      </c>
      <c r="W80" s="49">
        <f t="shared" ref="W80" si="76">W57+W79</f>
        <v>28.142857142857142</v>
      </c>
      <c r="X80" s="55"/>
      <c r="Y80" s="56"/>
      <c r="Z80" s="45"/>
      <c r="AA80" s="88" t="str">
        <f>IF(ISERROR(SEARCH(Y$8,#REF!,1)),"-",IF(COUNTIF(#REF!,Y$8)=1,1,IF(ISERROR(SEARCH(CONCATENATE(Y$8,","),#REF!,1)),IF(ISERROR(SEARCH(CONCATENATE(",",Y$8),#REF!,1)),"-",1),1)))</f>
        <v>-</v>
      </c>
      <c r="AB80" s="88" t="str">
        <f>IF(ISERROR(SEARCH(Z$8,#REF!,1)),"-",IF(COUNTIF(#REF!,Z$8)=1,1,IF(ISERROR(SEARCH(CONCATENATE(Z$8,","),#REF!,1)),IF(ISERROR(SEARCH(CONCATENATE(",",Z$8),#REF!,1)),"-",1),1)))</f>
        <v>-</v>
      </c>
      <c r="AC80" s="88" t="str">
        <f>IF(ISERROR(SEARCH(AA$8,#REF!,1)),"-",IF(COUNTIF(#REF!,AA$8)=1,1,IF(ISERROR(SEARCH(CONCATENATE(AA$8,","),#REF!,1)),IF(ISERROR(SEARCH(CONCATENATE(",",AA$8),#REF!,1)),"-",1),1)))</f>
        <v>-</v>
      </c>
      <c r="AD80" s="88" t="str">
        <f>IF(ISERROR(SEARCH(AB$8,#REF!,1)),"-",IF(COUNTIF(#REF!,AB$8)=1,1,IF(ISERROR(SEARCH(CONCATENATE(AB$8,","),#REF!,1)),IF(ISERROR(SEARCH(CONCATENATE(",",AB$8),#REF!,1)),"-",1),1)))</f>
        <v>-</v>
      </c>
      <c r="AE80" s="88" t="str">
        <f>IF(ISERROR(SEARCH(AC$8,#REF!,1)),"-",IF(COUNTIF(#REF!,AC$8)=1,1,IF(ISERROR(SEARCH(CONCATENATE(AC$8,","),#REF!,1)),IF(ISERROR(SEARCH(CONCATENATE(",",AC$8),#REF!,1)),"-",1),1)))</f>
        <v>-</v>
      </c>
      <c r="AF80" s="88" t="str">
        <f>IF(ISERROR(SEARCH(AD$8,#REF!,1)),"-",IF(COUNTIF(#REF!,AD$8)=1,1,IF(ISERROR(SEARCH(CONCATENATE(AD$8,","),#REF!,1)),IF(ISERROR(SEARCH(CONCATENATE(",",AD$8),#REF!,1)),"-",1),1)))</f>
        <v>-</v>
      </c>
      <c r="AG80" s="88" t="str">
        <f>IF(ISERROR(SEARCH(AE$8,#REF!,1)),"-",IF(COUNTIF(#REF!,AE$8)=1,1,IF(ISERROR(SEARCH(CONCATENATE(AE$8,","),#REF!,1)),IF(ISERROR(SEARCH(CONCATENATE(",",AE$8),#REF!,1)),"-",1),1)))</f>
        <v>-</v>
      </c>
      <c r="AH80" s="88" t="str">
        <f>IF(ISERROR(SEARCH(AF$8,#REF!,1)),"-",IF(COUNTIF(#REF!,AF$8)=1,1,IF(ISERROR(SEARCH(CONCATENATE(AF$8,","),#REF!,1)),IF(ISERROR(SEARCH(CONCATENATE(",",AF$8),#REF!,1)),"-",1),1)))</f>
        <v>-</v>
      </c>
      <c r="AI80" s="88" t="str">
        <f>IF(ISERROR(SEARCH(AG$8,#REF!,1)),"-",IF(COUNTIF(#REF!,AG$8)=1,1,IF(ISERROR(SEARCH(CONCATENATE(AG$8,","),#REF!,1)),IF(ISERROR(SEARCH(CONCATENATE(",",AG$8),#REF!,1)),"-",1),1)))</f>
        <v>-</v>
      </c>
      <c r="AJ80" s="45"/>
      <c r="AK80" s="89" t="str">
        <f>IF(ISERROR(SEARCH(AI$8,#REF!,1)),"-",IF(COUNTIF(#REF!,AI$8)=1,1,IF(ISERROR(SEARCH(CONCATENATE(AI$8,","),#REF!,1)),IF(ISERROR(SEARCH(CONCATENATE(",",AI$8),#REF!,1)),"-",1),1)))</f>
        <v>-</v>
      </c>
      <c r="AL80" s="89" t="str">
        <f>IF(ISERROR(SEARCH(AJ$8,#REF!,1)),"-",IF(COUNTIF(#REF!,AJ$8)=1,1,IF(ISERROR(SEARCH(CONCATENATE(AJ$8,","),#REF!,1)),IF(ISERROR(SEARCH(CONCATENATE(",",AJ$8),#REF!,1)),"-",1),1)))</f>
        <v>-</v>
      </c>
      <c r="AM80" s="89" t="str">
        <f>IF(ISERROR(SEARCH(AK$8,#REF!,1)),"-",IF(COUNTIF(#REF!,AK$8)=1,1,IF(ISERROR(SEARCH(CONCATENATE(AK$8,","),#REF!,1)),IF(ISERROR(SEARCH(CONCATENATE(",",AK$8),#REF!,1)),"-",1),1)))</f>
        <v>-</v>
      </c>
      <c r="AN80" s="89" t="str">
        <f>IF(ISERROR(SEARCH(AL$8,#REF!,1)),"-",IF(COUNTIF(#REF!,AL$8)=1,1,IF(ISERROR(SEARCH(CONCATENATE(AL$8,","),#REF!,1)),IF(ISERROR(SEARCH(CONCATENATE(",",AL$8),#REF!,1)),"-",1),1)))</f>
        <v>-</v>
      </c>
      <c r="AO80" s="89" t="str">
        <f>IF(ISERROR(SEARCH(AM$8,#REF!,1)),"-",IF(COUNTIF(#REF!,AM$8)=1,1,IF(ISERROR(SEARCH(CONCATENATE(AM$8,","),#REF!,1)),IF(ISERROR(SEARCH(CONCATENATE(",",AM$8),#REF!,1)),"-",1),1)))</f>
        <v>-</v>
      </c>
      <c r="AP80" s="89" t="str">
        <f>IF(ISERROR(SEARCH(AN$8,#REF!,1)),"-",IF(COUNTIF(#REF!,AN$8)=1,1,IF(ISERROR(SEARCH(CONCATENATE(AN$8,","),#REF!,1)),IF(ISERROR(SEARCH(CONCATENATE(",",AN$8),#REF!,1)),"-",1),1)))</f>
        <v>-</v>
      </c>
      <c r="AQ80" s="89" t="str">
        <f>IF(ISERROR(SEARCH(AO$8,#REF!,1)),"-",IF(COUNTIF(#REF!,AO$8)=1,1,IF(ISERROR(SEARCH(CONCATENATE(AO$8,","),#REF!,1)),IF(ISERROR(SEARCH(CONCATENATE(",",AO$8),#REF!,1)),"-",1),1)))</f>
        <v>-</v>
      </c>
      <c r="AR80" s="89" t="str">
        <f>IF(ISERROR(SEARCH(AP$8,#REF!,1)),"-",IF(COUNTIF(#REF!,AP$8)=1,1,IF(ISERROR(SEARCH(CONCATENATE(AP$8,","),#REF!,1)),IF(ISERROR(SEARCH(CONCATENATE(",",AP$8),#REF!,1)),"-",1),1)))</f>
        <v>-</v>
      </c>
      <c r="AS80" s="89" t="str">
        <f>IF(ISERROR(SEARCH(AQ$8,#REF!,1)),"-",IF(COUNTIF(#REF!,AQ$8)=1,1,IF(ISERROR(SEARCH(CONCATENATE(AQ$8,","),#REF!,1)),IF(ISERROR(SEARCH(CONCATENATE(",",AQ$8),#REF!,1)),"-",1),1)))</f>
        <v>-</v>
      </c>
      <c r="AT80" s="45"/>
      <c r="AU80" s="89" t="str">
        <f>IF(ISERROR(SEARCH(AS$8,#REF!,1)),"-",IF(COUNTIF(#REF!,AS$8)=1,1,IF(ISERROR(SEARCH(CONCATENATE(AS$8,","),#REF!,1)),IF(ISERROR(SEARCH(CONCATENATE(",",AS$8),#REF!,1)),"-",1),1)))</f>
        <v>-</v>
      </c>
      <c r="AV80" s="89" t="str">
        <f>IF(ISERROR(SEARCH(AT$8,#REF!,1)),"-",IF(COUNTIF(#REF!,AT$8)=1,1,IF(ISERROR(SEARCH(CONCATENATE(AT$8,","),#REF!,1)),IF(ISERROR(SEARCH(CONCATENATE(",",AT$8),#REF!,1)),"-",1),1)))</f>
        <v>-</v>
      </c>
      <c r="AW80" s="89" t="str">
        <f>IF(ISERROR(SEARCH(AU$8,#REF!,1)),"-",IF(COUNTIF(#REF!,AU$8)=1,1,IF(ISERROR(SEARCH(CONCATENATE(AU$8,","),#REF!,1)),IF(ISERROR(SEARCH(CONCATENATE(",",AU$8),#REF!,1)),"-",1),1)))</f>
        <v>-</v>
      </c>
      <c r="AX80" s="89" t="str">
        <f>IF(ISERROR(SEARCH(AV$8,#REF!,1)),"-",IF(COUNTIF(#REF!,AV$8)=1,1,IF(ISERROR(SEARCH(CONCATENATE(AV$8,","),#REF!,1)),IF(ISERROR(SEARCH(CONCATENATE(",",AV$8),#REF!,1)),"-",1),1)))</f>
        <v>-</v>
      </c>
      <c r="AY80" s="89" t="str">
        <f>IF(ISERROR(SEARCH(AW$8,#REF!,1)),"-",IF(COUNTIF(#REF!,AW$8)=1,1,IF(ISERROR(SEARCH(CONCATENATE(AW$8,","),#REF!,1)),IF(ISERROR(SEARCH(CONCATENATE(",",AW$8),#REF!,1)),"-",1),1)))</f>
        <v>-</v>
      </c>
      <c r="AZ80" s="89" t="str">
        <f>IF(ISERROR(SEARCH(AX$8,#REF!,1)),"-",IF(COUNTIF(#REF!,AX$8)=1,1,IF(ISERROR(SEARCH(CONCATENATE(AX$8,","),#REF!,1)),IF(ISERROR(SEARCH(CONCATENATE(",",AX$8),#REF!,1)),"-",1),1)))</f>
        <v>-</v>
      </c>
      <c r="BA80" s="89" t="str">
        <f>IF(ISERROR(SEARCH(AY$8,#REF!,1)),"-",IF(COUNTIF(#REF!,AY$8)=1,1,IF(ISERROR(SEARCH(CONCATENATE(AY$8,","),#REF!,1)),IF(ISERROR(SEARCH(CONCATENATE(",",AY$8),#REF!,1)),"-",1),1)))</f>
        <v>-</v>
      </c>
      <c r="BB80" s="89" t="str">
        <f>IF(ISERROR(SEARCH(AZ$8,#REF!,1)),"-",IF(COUNTIF(#REF!,AZ$8)=1,1,IF(ISERROR(SEARCH(CONCATENATE(AZ$8,","),#REF!,1)),IF(ISERROR(SEARCH(CONCATENATE(",",AZ$8),#REF!,1)),"-",1),1)))</f>
        <v>-</v>
      </c>
      <c r="BC80" s="89" t="str">
        <f>IF(ISERROR(SEARCH(BA$8,#REF!,1)),"-",IF(COUNTIF(#REF!,BA$8)=1,1,IF(ISERROR(SEARCH(CONCATENATE(BA$8,","),#REF!,1)),IF(ISERROR(SEARCH(CONCATENATE(",",BA$8),#REF!,1)),"-",1),1)))</f>
        <v>-</v>
      </c>
      <c r="BD80" s="45"/>
      <c r="BE80" s="89" t="str">
        <f>IF(ISERROR(SEARCH(BC$8,#REF!,1)),"-",IF(COUNTIF(#REF!,BC$8)=1,1,IF(ISERROR(SEARCH(CONCATENATE(BC$8,","),#REF!,1)),IF(ISERROR(SEARCH(CONCATENATE(",",BC$8),#REF!,1)),"-",1),1)))</f>
        <v>-</v>
      </c>
      <c r="BF80" s="89" t="str">
        <f>IF(ISERROR(SEARCH(BD$8,#REF!,1)),"-",IF(COUNTIF(#REF!,BD$8)=1,1,IF(ISERROR(SEARCH(CONCATENATE(BD$8,","),#REF!,1)),IF(ISERROR(SEARCH(CONCATENATE(",",BD$8),#REF!,1)),"-",1),1)))</f>
        <v>-</v>
      </c>
      <c r="BG80" s="89" t="str">
        <f>IF(ISERROR(SEARCH(BE$8,#REF!,1)),"-",IF(COUNTIF(#REF!,BE$8)=1,1,IF(ISERROR(SEARCH(CONCATENATE(BE$8,","),#REF!,1)),IF(ISERROR(SEARCH(CONCATENATE(",",BE$8),#REF!,1)),"-",1),1)))</f>
        <v>-</v>
      </c>
      <c r="BH80" s="89" t="str">
        <f>IF(ISERROR(SEARCH(BF$8,#REF!,1)),"-",IF(COUNTIF(#REF!,BF$8)=1,1,IF(ISERROR(SEARCH(CONCATENATE(BF$8,","),#REF!,1)),IF(ISERROR(SEARCH(CONCATENATE(",",BF$8),#REF!,1)),"-",1),1)))</f>
        <v>-</v>
      </c>
      <c r="BI80" s="89" t="str">
        <f>IF(ISERROR(SEARCH(BG$8,#REF!,1)),"-",IF(COUNTIF(#REF!,BG$8)=1,1,IF(ISERROR(SEARCH(CONCATENATE(BG$8,","),#REF!,1)),IF(ISERROR(SEARCH(CONCATENATE(",",BG$8),#REF!,1)),"-",1),1)))</f>
        <v>-</v>
      </c>
      <c r="BJ80" s="89" t="str">
        <f>IF(ISERROR(SEARCH(BH$8,#REF!,1)),"-",IF(COUNTIF(#REF!,BH$8)=1,1,IF(ISERROR(SEARCH(CONCATENATE(BH$8,","),#REF!,1)),IF(ISERROR(SEARCH(CONCATENATE(",",BH$8),#REF!,1)),"-",1),1)))</f>
        <v>-</v>
      </c>
      <c r="BK80" s="89" t="str">
        <f>IF(ISERROR(SEARCH(BI$8,#REF!,1)),"-",IF(COUNTIF(#REF!,BI$8)=1,1,IF(ISERROR(SEARCH(CONCATENATE(BI$8,","),#REF!,1)),IF(ISERROR(SEARCH(CONCATENATE(",",BI$8),#REF!,1)),"-",1),1)))</f>
        <v>-</v>
      </c>
      <c r="BL80" s="89" t="str">
        <f>IF(ISERROR(SEARCH(BJ$8,#REF!,1)),"-",IF(COUNTIF(#REF!,BJ$8)=1,1,IF(ISERROR(SEARCH(CONCATENATE(BJ$8,","),#REF!,1)),IF(ISERROR(SEARCH(CONCATENATE(",",BJ$8),#REF!,1)),"-",1),1)))</f>
        <v>-</v>
      </c>
      <c r="BM80" s="89" t="str">
        <f>IF(ISERROR(SEARCH(BK$8,#REF!,1)),"-",IF(COUNTIF(#REF!,BK$8)=1,1,IF(ISERROR(SEARCH(CONCATENATE(BK$8,","),#REF!,1)),IF(ISERROR(SEARCH(CONCATENATE(",",BK$8),#REF!,1)),"-",1),1)))</f>
        <v>-</v>
      </c>
      <c r="BN80" s="45"/>
      <c r="BO80" s="89"/>
      <c r="BP80" s="89"/>
      <c r="BQ80" s="89"/>
      <c r="BR80" s="89"/>
      <c r="BS80" s="89"/>
      <c r="BT80" s="89"/>
      <c r="BU80" s="89"/>
      <c r="BV80" s="89"/>
      <c r="BW80" s="90"/>
      <c r="BX80" s="45"/>
      <c r="BY80" s="45"/>
    </row>
    <row r="81" spans="1:77" ht="15.75" x14ac:dyDescent="0.2">
      <c r="A81" s="46"/>
      <c r="B81" s="334" t="s">
        <v>73</v>
      </c>
      <c r="C81" s="334"/>
      <c r="D81" s="334"/>
      <c r="E81" s="334"/>
      <c r="F81" s="334"/>
      <c r="G81" s="334"/>
      <c r="H81" s="334"/>
      <c r="I81" s="334"/>
      <c r="J81" s="334"/>
      <c r="K81" s="334"/>
      <c r="L81" s="334"/>
      <c r="M81" s="334"/>
      <c r="N81" s="334"/>
      <c r="O81" s="334"/>
      <c r="P81" s="38">
        <v>15</v>
      </c>
      <c r="Q81" s="38">
        <f t="shared" ref="Q81:W81" si="77">Q7</f>
        <v>18</v>
      </c>
      <c r="R81" s="38">
        <f t="shared" si="77"/>
        <v>15</v>
      </c>
      <c r="S81" s="38">
        <f t="shared" si="77"/>
        <v>16</v>
      </c>
      <c r="T81" s="38">
        <f t="shared" si="77"/>
        <v>15</v>
      </c>
      <c r="U81" s="38">
        <f t="shared" si="77"/>
        <v>18</v>
      </c>
      <c r="V81" s="38">
        <f t="shared" si="77"/>
        <v>15</v>
      </c>
      <c r="W81" s="38">
        <f t="shared" si="77"/>
        <v>14</v>
      </c>
      <c r="X81" s="45"/>
      <c r="Y81" s="45"/>
      <c r="Z81" s="45"/>
      <c r="AA81" s="44"/>
      <c r="AB81" s="44"/>
      <c r="AC81" s="44"/>
      <c r="AD81" s="44"/>
      <c r="AE81" s="44"/>
      <c r="AF81" s="44"/>
      <c r="AG81" s="44"/>
      <c r="AH81" s="44"/>
      <c r="AI81" s="44"/>
      <c r="AJ81" s="45"/>
      <c r="AK81" s="44"/>
      <c r="AL81" s="44"/>
      <c r="AM81" s="44"/>
      <c r="AN81" s="44"/>
      <c r="AO81" s="44"/>
      <c r="AP81" s="44"/>
      <c r="AQ81" s="44"/>
      <c r="AR81" s="44"/>
      <c r="AS81" s="44"/>
      <c r="AT81" s="45"/>
      <c r="AU81" s="44"/>
      <c r="AV81" s="44"/>
      <c r="AW81" s="44"/>
      <c r="AX81" s="44"/>
      <c r="AY81" s="44"/>
      <c r="AZ81" s="44"/>
      <c r="BA81" s="44"/>
      <c r="BB81" s="44"/>
      <c r="BC81" s="44"/>
      <c r="BD81" s="45"/>
      <c r="BE81" s="44"/>
      <c r="BF81" s="44"/>
      <c r="BG81" s="44"/>
      <c r="BH81" s="44"/>
      <c r="BI81" s="44"/>
      <c r="BJ81" s="44"/>
      <c r="BK81" s="44"/>
      <c r="BL81" s="44"/>
      <c r="BM81" s="44"/>
      <c r="BN81" s="45"/>
      <c r="BO81" s="44"/>
      <c r="BP81" s="44"/>
      <c r="BQ81" s="44"/>
      <c r="BR81" s="44"/>
      <c r="BS81" s="44"/>
      <c r="BT81" s="44"/>
      <c r="BU81" s="44"/>
      <c r="BV81" s="44"/>
      <c r="BW81" s="44"/>
      <c r="BX81" s="45"/>
      <c r="BY81" s="45"/>
    </row>
    <row r="82" spans="1:77" ht="17.25" customHeight="1" x14ac:dyDescent="0.2">
      <c r="A82" s="46"/>
      <c r="B82" s="334" t="s">
        <v>74</v>
      </c>
      <c r="C82" s="334"/>
      <c r="D82" s="334"/>
      <c r="E82" s="334"/>
      <c r="F82" s="334"/>
      <c r="G82" s="334"/>
      <c r="H82" s="334"/>
      <c r="I82" s="334"/>
      <c r="J82" s="334"/>
      <c r="K82" s="334"/>
      <c r="L82" s="334"/>
      <c r="M82" s="334"/>
      <c r="N82" s="334"/>
      <c r="O82" s="334"/>
      <c r="P82" s="50">
        <f>P83*P81</f>
        <v>364</v>
      </c>
      <c r="Q82" s="50">
        <f t="shared" ref="Q82:W82" si="78">Q83*Q81</f>
        <v>404.00000000000006</v>
      </c>
      <c r="R82" s="50">
        <f t="shared" si="78"/>
        <v>418</v>
      </c>
      <c r="S82" s="50">
        <f t="shared" si="78"/>
        <v>336</v>
      </c>
      <c r="T82" s="50">
        <f t="shared" si="78"/>
        <v>404</v>
      </c>
      <c r="U82" s="50">
        <f t="shared" si="78"/>
        <v>348</v>
      </c>
      <c r="V82" s="50">
        <f t="shared" si="78"/>
        <v>388</v>
      </c>
      <c r="W82" s="50">
        <f t="shared" si="78"/>
        <v>394</v>
      </c>
      <c r="X82" s="45"/>
      <c r="Y82" s="45"/>
      <c r="Z82" s="45"/>
      <c r="AA82" s="44"/>
      <c r="AB82" s="44"/>
      <c r="AC82" s="44"/>
      <c r="AD82" s="44"/>
      <c r="AE82" s="44"/>
      <c r="AF82" s="44"/>
      <c r="AG82" s="44"/>
      <c r="AH82" s="44"/>
      <c r="AI82" s="44"/>
      <c r="AJ82" s="45"/>
      <c r="AK82" s="44"/>
      <c r="AL82" s="44"/>
      <c r="AM82" s="44"/>
      <c r="AN82" s="44"/>
      <c r="AO82" s="44"/>
      <c r="AP82" s="44"/>
      <c r="AQ82" s="44"/>
      <c r="AR82" s="44"/>
      <c r="AS82" s="44"/>
      <c r="AT82" s="45"/>
      <c r="AU82" s="44"/>
      <c r="AV82" s="44"/>
      <c r="AW82" s="44"/>
      <c r="AX82" s="44"/>
      <c r="AY82" s="44"/>
      <c r="AZ82" s="44"/>
      <c r="BA82" s="44"/>
      <c r="BB82" s="44"/>
      <c r="BC82" s="44"/>
      <c r="BD82" s="45"/>
      <c r="BE82" s="44"/>
      <c r="BF82" s="44"/>
      <c r="BG82" s="44"/>
      <c r="BH82" s="44"/>
      <c r="BI82" s="44"/>
      <c r="BJ82" s="44"/>
      <c r="BK82" s="44"/>
      <c r="BL82" s="44"/>
      <c r="BM82" s="44"/>
      <c r="BN82" s="45"/>
      <c r="BO82" s="44"/>
      <c r="BP82" s="44"/>
      <c r="BQ82" s="44"/>
      <c r="BR82" s="44"/>
      <c r="BS82" s="44"/>
      <c r="BT82" s="44"/>
      <c r="BU82" s="44"/>
      <c r="BV82" s="44"/>
      <c r="BW82" s="44"/>
      <c r="BX82" s="45"/>
      <c r="BY82" s="45"/>
    </row>
    <row r="83" spans="1:77" ht="17.25" customHeight="1" x14ac:dyDescent="0.2">
      <c r="A83" s="46"/>
      <c r="B83" s="334" t="s">
        <v>75</v>
      </c>
      <c r="C83" s="334"/>
      <c r="D83" s="334"/>
      <c r="E83" s="334"/>
      <c r="F83" s="334"/>
      <c r="G83" s="334"/>
      <c r="H83" s="334"/>
      <c r="I83" s="334"/>
      <c r="J83" s="334"/>
      <c r="K83" s="334"/>
      <c r="L83" s="334"/>
      <c r="M83" s="334"/>
      <c r="N83" s="334"/>
      <c r="O83" s="334"/>
      <c r="P83" s="50">
        <f>P80</f>
        <v>24.266666666666666</v>
      </c>
      <c r="Q83" s="50">
        <f t="shared" ref="Q83:W83" si="79">Q80</f>
        <v>22.444444444444446</v>
      </c>
      <c r="R83" s="50">
        <f t="shared" si="79"/>
        <v>27.866666666666667</v>
      </c>
      <c r="S83" s="50">
        <f t="shared" si="79"/>
        <v>21</v>
      </c>
      <c r="T83" s="50">
        <f t="shared" si="79"/>
        <v>26.933333333333334</v>
      </c>
      <c r="U83" s="50">
        <f t="shared" si="79"/>
        <v>19.333333333333332</v>
      </c>
      <c r="V83" s="50">
        <f t="shared" si="79"/>
        <v>25.866666666666667</v>
      </c>
      <c r="W83" s="50">
        <f t="shared" si="79"/>
        <v>28.142857142857142</v>
      </c>
      <c r="X83" s="45"/>
      <c r="Y83" s="45"/>
      <c r="Z83" s="45"/>
      <c r="AA83" s="44"/>
      <c r="AB83" s="44"/>
      <c r="AC83" s="44"/>
      <c r="AD83" s="44"/>
      <c r="AE83" s="44"/>
      <c r="AF83" s="44"/>
      <c r="AG83" s="44"/>
      <c r="AH83" s="44"/>
      <c r="AI83" s="44"/>
      <c r="AJ83" s="45"/>
      <c r="AK83" s="44"/>
      <c r="AL83" s="44"/>
      <c r="AM83" s="44"/>
      <c r="AN83" s="44"/>
      <c r="AO83" s="44"/>
      <c r="AP83" s="44"/>
      <c r="AQ83" s="44"/>
      <c r="AR83" s="44"/>
      <c r="AS83" s="44"/>
      <c r="AT83" s="45"/>
      <c r="AU83" s="44"/>
      <c r="AV83" s="44"/>
      <c r="AW83" s="44"/>
      <c r="AX83" s="44"/>
      <c r="AY83" s="44"/>
      <c r="AZ83" s="44"/>
      <c r="BA83" s="44"/>
      <c r="BB83" s="44"/>
      <c r="BC83" s="44"/>
      <c r="BD83" s="45"/>
      <c r="BE83" s="44"/>
      <c r="BF83" s="44"/>
      <c r="BG83" s="44"/>
      <c r="BH83" s="44"/>
      <c r="BI83" s="44"/>
      <c r="BJ83" s="44"/>
      <c r="BK83" s="44"/>
      <c r="BL83" s="44"/>
      <c r="BM83" s="44"/>
      <c r="BN83" s="45"/>
      <c r="BO83" s="44"/>
      <c r="BP83" s="44"/>
      <c r="BQ83" s="44"/>
      <c r="BR83" s="44"/>
      <c r="BS83" s="44"/>
      <c r="BT83" s="44"/>
      <c r="BU83" s="44"/>
      <c r="BV83" s="44"/>
      <c r="BW83" s="44"/>
      <c r="BX83" s="45"/>
      <c r="BY83" s="45"/>
    </row>
    <row r="84" spans="1:77" ht="15.75" x14ac:dyDescent="0.2">
      <c r="A84" s="46"/>
      <c r="B84" s="334" t="s">
        <v>76</v>
      </c>
      <c r="C84" s="334"/>
      <c r="D84" s="334"/>
      <c r="E84" s="334"/>
      <c r="F84" s="334"/>
      <c r="G84" s="334"/>
      <c r="H84" s="334"/>
      <c r="I84" s="334"/>
      <c r="J84" s="334"/>
      <c r="K84" s="334"/>
      <c r="L84" s="334"/>
      <c r="M84" s="334"/>
      <c r="N84" s="334"/>
      <c r="O84" s="334"/>
      <c r="P84" s="38">
        <v>28</v>
      </c>
      <c r="Q84" s="38">
        <v>32</v>
      </c>
      <c r="R84" s="38">
        <v>28</v>
      </c>
      <c r="S84" s="38">
        <v>32</v>
      </c>
      <c r="T84" s="38">
        <v>27</v>
      </c>
      <c r="U84" s="38">
        <v>33</v>
      </c>
      <c r="V84" s="38">
        <v>26</v>
      </c>
      <c r="W84" s="38">
        <v>34</v>
      </c>
      <c r="X84" s="45"/>
      <c r="Y84" s="45"/>
      <c r="Z84" s="45"/>
      <c r="AA84" s="44"/>
      <c r="AB84" s="44"/>
      <c r="AC84" s="44"/>
      <c r="AD84" s="44"/>
      <c r="AE84" s="44"/>
      <c r="AF84" s="44"/>
      <c r="AG84" s="44"/>
      <c r="AH84" s="44"/>
      <c r="AI84" s="44"/>
      <c r="AJ84" s="45"/>
      <c r="AK84" s="44"/>
      <c r="AL84" s="44"/>
      <c r="AM84" s="44"/>
      <c r="AN84" s="44"/>
      <c r="AO84" s="44"/>
      <c r="AP84" s="44"/>
      <c r="AQ84" s="44"/>
      <c r="AR84" s="44"/>
      <c r="AS84" s="44"/>
      <c r="AT84" s="45"/>
      <c r="AU84" s="44"/>
      <c r="AV84" s="44"/>
      <c r="AW84" s="44"/>
      <c r="AX84" s="44"/>
      <c r="AY84" s="44"/>
      <c r="AZ84" s="44"/>
      <c r="BA84" s="44"/>
      <c r="BB84" s="44"/>
      <c r="BC84" s="44"/>
      <c r="BD84" s="45"/>
      <c r="BE84" s="44"/>
      <c r="BF84" s="44"/>
      <c r="BG84" s="44"/>
      <c r="BH84" s="44"/>
      <c r="BI84" s="44"/>
      <c r="BJ84" s="44"/>
      <c r="BK84" s="44"/>
      <c r="BL84" s="44"/>
      <c r="BM84" s="44"/>
      <c r="BN84" s="45"/>
      <c r="BO84" s="44"/>
      <c r="BP84" s="44"/>
      <c r="BQ84" s="44"/>
      <c r="BR84" s="44"/>
      <c r="BS84" s="44"/>
      <c r="BT84" s="44"/>
      <c r="BU84" s="44"/>
      <c r="BV84" s="44"/>
      <c r="BW84" s="44"/>
      <c r="BX84" s="45"/>
      <c r="BY84" s="45"/>
    </row>
    <row r="85" spans="1:77" ht="15.75" x14ac:dyDescent="0.2">
      <c r="A85" s="46"/>
      <c r="B85" s="334" t="s">
        <v>77</v>
      </c>
      <c r="C85" s="334"/>
      <c r="D85" s="334"/>
      <c r="E85" s="334"/>
      <c r="F85" s="334"/>
      <c r="G85" s="334"/>
      <c r="H85" s="334"/>
      <c r="I85" s="334"/>
      <c r="J85" s="334"/>
      <c r="K85" s="334"/>
      <c r="L85" s="334"/>
      <c r="M85" s="334"/>
      <c r="N85" s="334"/>
      <c r="O85" s="334"/>
      <c r="P85" s="38">
        <v>1</v>
      </c>
      <c r="Q85" s="38">
        <v>2</v>
      </c>
      <c r="R85" s="38">
        <v>4</v>
      </c>
      <c r="S85" s="38">
        <v>2</v>
      </c>
      <c r="T85" s="38">
        <v>4</v>
      </c>
      <c r="U85" s="38">
        <v>3</v>
      </c>
      <c r="V85" s="38">
        <v>4</v>
      </c>
      <c r="W85" s="38">
        <v>4</v>
      </c>
      <c r="X85" s="45"/>
      <c r="Y85" s="45"/>
      <c r="Z85" s="45"/>
      <c r="AA85" s="44"/>
      <c r="AB85" s="44"/>
      <c r="AC85" s="44"/>
      <c r="AD85" s="44"/>
      <c r="AE85" s="44"/>
      <c r="AF85" s="44"/>
      <c r="AG85" s="44"/>
      <c r="AH85" s="44"/>
      <c r="AI85" s="44"/>
      <c r="AJ85" s="45"/>
      <c r="AK85" s="44"/>
      <c r="AL85" s="44"/>
      <c r="AM85" s="44"/>
      <c r="AN85" s="44"/>
      <c r="AO85" s="44"/>
      <c r="AP85" s="44"/>
      <c r="AQ85" s="44"/>
      <c r="AR85" s="44"/>
      <c r="AS85" s="44"/>
      <c r="AT85" s="45"/>
      <c r="AU85" s="44"/>
      <c r="AV85" s="44"/>
      <c r="AW85" s="44"/>
      <c r="AX85" s="44"/>
      <c r="AY85" s="44"/>
      <c r="AZ85" s="44"/>
      <c r="BA85" s="44"/>
      <c r="BB85" s="44"/>
      <c r="BC85" s="44"/>
      <c r="BD85" s="45"/>
      <c r="BE85" s="44"/>
      <c r="BF85" s="44"/>
      <c r="BG85" s="44"/>
      <c r="BH85" s="44"/>
      <c r="BI85" s="44"/>
      <c r="BJ85" s="44"/>
      <c r="BK85" s="44"/>
      <c r="BL85" s="44"/>
      <c r="BM85" s="44"/>
      <c r="BN85" s="45"/>
      <c r="BO85" s="44"/>
      <c r="BP85" s="44"/>
      <c r="BQ85" s="44"/>
      <c r="BR85" s="44"/>
      <c r="BS85" s="44"/>
      <c r="BT85" s="44"/>
      <c r="BU85" s="44"/>
      <c r="BV85" s="44"/>
      <c r="BW85" s="44"/>
      <c r="BX85" s="45"/>
      <c r="BY85" s="45"/>
    </row>
    <row r="86" spans="1:77" ht="15.75" x14ac:dyDescent="0.2">
      <c r="A86" s="46"/>
      <c r="B86" s="334" t="s">
        <v>78</v>
      </c>
      <c r="C86" s="334"/>
      <c r="D86" s="334"/>
      <c r="E86" s="334"/>
      <c r="F86" s="334"/>
      <c r="G86" s="334"/>
      <c r="H86" s="334"/>
      <c r="I86" s="334"/>
      <c r="J86" s="334"/>
      <c r="K86" s="334"/>
      <c r="L86" s="334"/>
      <c r="M86" s="334"/>
      <c r="N86" s="334"/>
      <c r="O86" s="334"/>
      <c r="P86" s="38">
        <v>5</v>
      </c>
      <c r="Q86" s="38">
        <v>6</v>
      </c>
      <c r="R86" s="38">
        <v>3</v>
      </c>
      <c r="S86" s="38">
        <v>6</v>
      </c>
      <c r="T86" s="38">
        <v>3</v>
      </c>
      <c r="U86" s="38">
        <v>5</v>
      </c>
      <c r="V86" s="38">
        <v>3</v>
      </c>
      <c r="W86" s="38">
        <v>3</v>
      </c>
      <c r="X86" s="45"/>
      <c r="Y86" s="45"/>
      <c r="Z86" s="45"/>
      <c r="AA86" s="44"/>
      <c r="AB86" s="44"/>
      <c r="AC86" s="44"/>
      <c r="AD86" s="44"/>
      <c r="AE86" s="44"/>
      <c r="AF86" s="44"/>
      <c r="AG86" s="44"/>
      <c r="AH86" s="44"/>
      <c r="AI86" s="44"/>
      <c r="AJ86" s="45"/>
      <c r="AK86" s="44"/>
      <c r="AL86" s="44"/>
      <c r="AM86" s="44"/>
      <c r="AN86" s="44"/>
      <c r="AO86" s="44"/>
      <c r="AP86" s="44"/>
      <c r="AQ86" s="44"/>
      <c r="AR86" s="44"/>
      <c r="AS86" s="44"/>
      <c r="AT86" s="45"/>
      <c r="AU86" s="44"/>
      <c r="AV86" s="44"/>
      <c r="AW86" s="44"/>
      <c r="AX86" s="44"/>
      <c r="AY86" s="44"/>
      <c r="AZ86" s="44"/>
      <c r="BA86" s="44"/>
      <c r="BB86" s="44"/>
      <c r="BC86" s="44"/>
      <c r="BD86" s="45"/>
      <c r="BE86" s="44"/>
      <c r="BF86" s="44"/>
      <c r="BG86" s="44"/>
      <c r="BH86" s="44"/>
      <c r="BI86" s="44"/>
      <c r="BJ86" s="44"/>
      <c r="BK86" s="44"/>
      <c r="BL86" s="44"/>
      <c r="BM86" s="44"/>
      <c r="BN86" s="45"/>
      <c r="BO86" s="44"/>
      <c r="BP86" s="44"/>
      <c r="BQ86" s="44"/>
      <c r="BR86" s="44"/>
      <c r="BS86" s="44"/>
      <c r="BT86" s="44"/>
      <c r="BU86" s="44"/>
      <c r="BV86" s="44"/>
      <c r="BW86" s="44"/>
      <c r="BX86" s="45"/>
      <c r="BY86" s="45"/>
    </row>
    <row r="87" spans="1:77" ht="15.75" x14ac:dyDescent="0.2">
      <c r="A87" s="46"/>
      <c r="B87" s="334" t="s">
        <v>79</v>
      </c>
      <c r="C87" s="334"/>
      <c r="D87" s="334"/>
      <c r="E87" s="334"/>
      <c r="F87" s="334"/>
      <c r="G87" s="334"/>
      <c r="H87" s="334"/>
      <c r="I87" s="334"/>
      <c r="J87" s="334"/>
      <c r="K87" s="334"/>
      <c r="L87" s="334"/>
      <c r="M87" s="334"/>
      <c r="N87" s="334"/>
      <c r="O87" s="334"/>
      <c r="P87" s="49"/>
      <c r="Q87" s="49"/>
      <c r="R87" s="49"/>
      <c r="S87" s="49"/>
      <c r="T87" s="38"/>
      <c r="U87" s="38">
        <v>1</v>
      </c>
      <c r="V87" s="38">
        <v>1</v>
      </c>
      <c r="W87" s="38">
        <v>1</v>
      </c>
      <c r="X87" s="45"/>
      <c r="Y87" s="45"/>
      <c r="Z87" s="45"/>
      <c r="AA87" s="44"/>
      <c r="AB87" s="44"/>
      <c r="AC87" s="44"/>
      <c r="AD87" s="44"/>
      <c r="AE87" s="44"/>
      <c r="AF87" s="44"/>
      <c r="AG87" s="44"/>
      <c r="AH87" s="44"/>
      <c r="AI87" s="44"/>
      <c r="AJ87" s="45"/>
      <c r="AK87" s="44"/>
      <c r="AL87" s="44"/>
      <c r="AM87" s="44"/>
      <c r="AN87" s="44"/>
      <c r="AO87" s="44"/>
      <c r="AP87" s="44"/>
      <c r="AQ87" s="44"/>
      <c r="AR87" s="44"/>
      <c r="AS87" s="44"/>
      <c r="AT87" s="45"/>
      <c r="AU87" s="44"/>
      <c r="AV87" s="44"/>
      <c r="AW87" s="44"/>
      <c r="AX87" s="44"/>
      <c r="AY87" s="44"/>
      <c r="AZ87" s="44"/>
      <c r="BA87" s="44"/>
      <c r="BB87" s="44"/>
      <c r="BC87" s="44"/>
      <c r="BD87" s="45"/>
      <c r="BE87" s="44"/>
      <c r="BF87" s="44"/>
      <c r="BG87" s="44"/>
      <c r="BH87" s="44"/>
      <c r="BI87" s="44"/>
      <c r="BJ87" s="44"/>
      <c r="BK87" s="44"/>
      <c r="BL87" s="44"/>
      <c r="BM87" s="44"/>
      <c r="BN87" s="45"/>
      <c r="BO87" s="44"/>
      <c r="BP87" s="44"/>
      <c r="BQ87" s="44"/>
      <c r="BR87" s="44"/>
      <c r="BS87" s="44"/>
      <c r="BT87" s="44"/>
      <c r="BU87" s="44"/>
      <c r="BV87" s="44"/>
      <c r="BW87" s="44"/>
      <c r="BX87" s="45"/>
      <c r="BY87" s="45"/>
    </row>
    <row r="88" spans="1:77" ht="9" customHeight="1" x14ac:dyDescent="0.2">
      <c r="A88" s="91"/>
      <c r="B88" s="135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93"/>
      <c r="Q88" s="93"/>
      <c r="R88" s="93"/>
      <c r="S88" s="93"/>
      <c r="T88" s="92"/>
      <c r="U88" s="92"/>
      <c r="V88" s="92"/>
      <c r="W88" s="92"/>
      <c r="X88" s="45"/>
      <c r="Y88" s="45"/>
      <c r="Z88" s="45"/>
      <c r="AA88" s="44"/>
      <c r="AB88" s="44"/>
      <c r="AC88" s="44"/>
      <c r="AD88" s="44"/>
      <c r="AE88" s="44"/>
      <c r="AF88" s="44"/>
      <c r="AG88" s="44"/>
      <c r="AH88" s="44"/>
      <c r="AI88" s="44"/>
      <c r="AJ88" s="45"/>
      <c r="AK88" s="44"/>
      <c r="AL88" s="44"/>
      <c r="AM88" s="44"/>
      <c r="AN88" s="44"/>
      <c r="AO88" s="44"/>
      <c r="AP88" s="44"/>
      <c r="AQ88" s="44"/>
      <c r="AR88" s="44"/>
      <c r="AS88" s="44"/>
      <c r="AT88" s="45"/>
      <c r="AU88" s="44"/>
      <c r="AV88" s="44"/>
      <c r="AW88" s="44"/>
      <c r="AX88" s="44"/>
      <c r="AY88" s="44"/>
      <c r="AZ88" s="44"/>
      <c r="BA88" s="44"/>
      <c r="BB88" s="44"/>
      <c r="BC88" s="44"/>
      <c r="BD88" s="45"/>
      <c r="BE88" s="44"/>
      <c r="BF88" s="44"/>
      <c r="BG88" s="44"/>
      <c r="BH88" s="44"/>
      <c r="BI88" s="44"/>
      <c r="BJ88" s="44"/>
      <c r="BK88" s="44"/>
      <c r="BL88" s="44"/>
      <c r="BM88" s="44"/>
      <c r="BN88" s="45"/>
      <c r="BO88" s="44"/>
      <c r="BP88" s="44"/>
      <c r="BQ88" s="44"/>
      <c r="BR88" s="44"/>
      <c r="BS88" s="44"/>
      <c r="BT88" s="44"/>
      <c r="BU88" s="44"/>
      <c r="BV88" s="44"/>
      <c r="BW88" s="44"/>
      <c r="BX88" s="45"/>
      <c r="BY88" s="45"/>
    </row>
    <row r="89" spans="1:77" ht="18.75" customHeight="1" x14ac:dyDescent="0.2">
      <c r="A89" s="352" t="s">
        <v>80</v>
      </c>
      <c r="B89" s="352"/>
      <c r="C89" s="352"/>
      <c r="D89" s="352"/>
      <c r="E89" s="352"/>
      <c r="F89" s="352"/>
      <c r="G89" s="352"/>
      <c r="H89" s="352"/>
      <c r="I89" s="352"/>
      <c r="J89" s="352"/>
      <c r="K89" s="352"/>
      <c r="L89" s="352"/>
      <c r="M89" s="352"/>
      <c r="N89" s="352"/>
      <c r="O89" s="352"/>
      <c r="P89" s="352"/>
      <c r="Q89" s="352"/>
      <c r="R89" s="352"/>
      <c r="S89" s="352"/>
      <c r="T89" s="352"/>
      <c r="U89" s="352"/>
      <c r="V89" s="352"/>
      <c r="W89" s="352"/>
      <c r="X89" s="352"/>
      <c r="Y89" s="352"/>
      <c r="Z89" s="352"/>
      <c r="AA89" s="352"/>
      <c r="AB89" s="352"/>
      <c r="AC89" s="352"/>
      <c r="AD89" s="352"/>
      <c r="AE89" s="352"/>
      <c r="AF89" s="352"/>
      <c r="AG89" s="352"/>
      <c r="AH89" s="352"/>
      <c r="AI89" s="352"/>
      <c r="AJ89" s="352"/>
      <c r="AK89" s="352"/>
      <c r="AL89" s="352"/>
      <c r="AM89" s="352"/>
      <c r="AN89" s="352"/>
      <c r="AO89" s="352"/>
      <c r="AP89" s="352"/>
      <c r="AQ89" s="352"/>
      <c r="AR89" s="352"/>
      <c r="AS89" s="352"/>
      <c r="AT89" s="352"/>
      <c r="AU89" s="352"/>
      <c r="AV89" s="352"/>
      <c r="AW89" s="352"/>
      <c r="AX89" s="352"/>
      <c r="AY89" s="352"/>
      <c r="AZ89" s="352"/>
      <c r="BA89" s="352"/>
      <c r="BB89" s="352"/>
      <c r="BC89" s="352"/>
      <c r="BD89" s="352"/>
      <c r="BE89" s="352"/>
      <c r="BF89" s="352"/>
      <c r="BG89" s="352"/>
      <c r="BH89" s="352"/>
      <c r="BI89" s="352"/>
      <c r="BJ89" s="352"/>
      <c r="BK89" s="352"/>
      <c r="BL89" s="352"/>
      <c r="BM89" s="352"/>
      <c r="BN89" s="352"/>
      <c r="BO89" s="352"/>
      <c r="BP89" s="352"/>
      <c r="BQ89" s="352"/>
      <c r="BR89" s="352"/>
      <c r="BS89" s="352"/>
      <c r="BT89" s="352"/>
      <c r="BU89" s="352"/>
      <c r="BV89" s="352"/>
      <c r="BW89" s="352"/>
      <c r="BX89" s="352"/>
      <c r="BY89" s="352"/>
    </row>
    <row r="90" spans="1:77" ht="18.75" customHeight="1" x14ac:dyDescent="0.2">
      <c r="A90" s="352" t="s">
        <v>81</v>
      </c>
      <c r="B90" s="352"/>
      <c r="C90" s="352"/>
      <c r="D90" s="352"/>
      <c r="E90" s="352"/>
      <c r="F90" s="352"/>
      <c r="G90" s="352"/>
      <c r="H90" s="352"/>
      <c r="I90" s="352"/>
      <c r="J90" s="352"/>
      <c r="K90" s="352"/>
      <c r="L90" s="352"/>
      <c r="M90" s="352"/>
      <c r="N90" s="352"/>
      <c r="O90" s="352"/>
      <c r="P90" s="352"/>
      <c r="Q90" s="352"/>
      <c r="R90" s="352"/>
      <c r="S90" s="352"/>
      <c r="T90" s="352"/>
      <c r="U90" s="352"/>
      <c r="V90" s="352"/>
      <c r="W90" s="352"/>
      <c r="X90" s="352"/>
      <c r="Y90" s="352"/>
      <c r="Z90" s="352"/>
      <c r="AA90" s="352"/>
      <c r="AB90" s="352"/>
      <c r="AC90" s="352"/>
      <c r="AD90" s="352"/>
      <c r="AE90" s="352"/>
      <c r="AF90" s="352"/>
      <c r="AG90" s="352"/>
      <c r="AH90" s="352"/>
      <c r="AI90" s="352"/>
      <c r="AJ90" s="352"/>
      <c r="AK90" s="352"/>
      <c r="AL90" s="352"/>
      <c r="AM90" s="352"/>
      <c r="AN90" s="352"/>
      <c r="AO90" s="352"/>
      <c r="AP90" s="352"/>
      <c r="AQ90" s="352"/>
      <c r="AR90" s="352"/>
      <c r="AS90" s="352"/>
      <c r="AT90" s="352"/>
      <c r="AU90" s="352"/>
      <c r="AV90" s="352"/>
      <c r="AW90" s="352"/>
      <c r="AX90" s="352"/>
      <c r="AY90" s="352"/>
      <c r="AZ90" s="352"/>
      <c r="BA90" s="352"/>
      <c r="BB90" s="352"/>
      <c r="BC90" s="352"/>
      <c r="BD90" s="352"/>
      <c r="BE90" s="352"/>
      <c r="BF90" s="352"/>
      <c r="BG90" s="352"/>
      <c r="BH90" s="352"/>
      <c r="BI90" s="352"/>
      <c r="BJ90" s="352"/>
      <c r="BK90" s="352"/>
      <c r="BL90" s="352"/>
      <c r="BM90" s="352"/>
      <c r="BN90" s="352"/>
      <c r="BO90" s="352"/>
      <c r="BP90" s="352"/>
      <c r="BQ90" s="352"/>
      <c r="BR90" s="352"/>
      <c r="BS90" s="352"/>
      <c r="BT90" s="352"/>
      <c r="BU90" s="352"/>
      <c r="BV90" s="352"/>
      <c r="BW90" s="352"/>
      <c r="BX90" s="352"/>
      <c r="BY90" s="45"/>
    </row>
    <row r="91" spans="1:77" x14ac:dyDescent="0.2">
      <c r="A91" s="25"/>
      <c r="B91" s="136"/>
      <c r="C91" s="26"/>
      <c r="D91" s="27"/>
      <c r="E91" s="28"/>
      <c r="F91" s="28"/>
      <c r="G91" s="28"/>
      <c r="H91" s="28"/>
      <c r="I91" s="28"/>
      <c r="J91" s="28"/>
      <c r="K91" s="29"/>
      <c r="L91" s="30"/>
      <c r="M91" s="30"/>
      <c r="N91" s="28"/>
      <c r="O91" s="28"/>
      <c r="P91" s="28"/>
      <c r="Q91" s="28"/>
      <c r="R91" s="28"/>
      <c r="S91" s="28"/>
      <c r="T91" s="80"/>
      <c r="U91" s="30"/>
      <c r="V91" s="80"/>
      <c r="W91" s="30"/>
      <c r="X91" s="30"/>
      <c r="Y91" s="30"/>
      <c r="Z91" s="30"/>
      <c r="AA91" s="30"/>
      <c r="AB91" s="30"/>
      <c r="AC91" s="30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45"/>
      <c r="BC91" s="45"/>
      <c r="BD91" s="45"/>
      <c r="BE91" s="45"/>
      <c r="BF91" s="45"/>
      <c r="BG91" s="45"/>
      <c r="BH91" s="45"/>
      <c r="BI91" s="45"/>
      <c r="BJ91" s="45"/>
      <c r="BK91" s="45"/>
      <c r="BL91" s="45"/>
      <c r="BM91" s="45"/>
      <c r="BN91" s="45"/>
      <c r="BO91" s="45"/>
      <c r="BP91" s="45"/>
      <c r="BQ91" s="45"/>
      <c r="BR91" s="45"/>
      <c r="BS91" s="45"/>
      <c r="BT91" s="45"/>
      <c r="BU91" s="45"/>
      <c r="BV91" s="45"/>
      <c r="BW91" s="45"/>
      <c r="BX91" s="45"/>
      <c r="BY91" s="45"/>
    </row>
    <row r="92" spans="1:77" ht="15.75" x14ac:dyDescent="0.25">
      <c r="A92" s="31" t="s">
        <v>88</v>
      </c>
      <c r="B92" s="137"/>
      <c r="C92" s="94"/>
      <c r="D92" s="94"/>
      <c r="E92" s="94"/>
      <c r="F92" s="94"/>
      <c r="G92" s="94"/>
      <c r="H92" s="94"/>
      <c r="I92" s="94"/>
      <c r="J92" s="94"/>
      <c r="K92" s="94"/>
      <c r="L92" s="94"/>
      <c r="M92" s="94"/>
      <c r="N92" s="94"/>
      <c r="O92" s="110" t="s">
        <v>82</v>
      </c>
      <c r="P92" s="110"/>
      <c r="Q92" s="110"/>
      <c r="R92" s="110"/>
      <c r="S92" s="110"/>
      <c r="T92" s="110"/>
      <c r="U92" s="110"/>
      <c r="V92" s="110"/>
      <c r="W92" s="110"/>
      <c r="X92" s="110"/>
      <c r="Y92" s="110"/>
      <c r="Z92" s="110"/>
      <c r="AA92" s="110"/>
      <c r="AB92" s="110"/>
      <c r="AC92" s="110"/>
      <c r="AD92" s="110"/>
      <c r="AE92" s="110"/>
      <c r="AF92" s="110"/>
      <c r="AG92" s="110"/>
      <c r="AH92" s="110"/>
      <c r="AI92" s="110"/>
      <c r="AJ92" s="110"/>
      <c r="AK92" s="110"/>
      <c r="AL92" s="110"/>
      <c r="AM92" s="110"/>
      <c r="AN92" s="110"/>
      <c r="AO92" s="110"/>
      <c r="AP92" s="110"/>
      <c r="AQ92" s="110"/>
      <c r="AR92" s="110"/>
      <c r="AS92" s="110"/>
      <c r="AT92" s="110"/>
      <c r="AU92" s="110"/>
      <c r="AV92" s="110"/>
      <c r="AW92" s="110"/>
      <c r="AX92" s="110"/>
      <c r="AY92" s="110"/>
      <c r="AZ92" s="110"/>
      <c r="BA92" s="110"/>
      <c r="BB92" s="110"/>
      <c r="BC92" s="110"/>
      <c r="BD92" s="110"/>
      <c r="BE92" s="110"/>
      <c r="BF92" s="110"/>
      <c r="BG92" s="110"/>
      <c r="BH92" s="110"/>
      <c r="BI92" s="110"/>
      <c r="BJ92" s="110"/>
      <c r="BK92" s="110"/>
      <c r="BL92" s="110"/>
      <c r="BM92" s="110"/>
      <c r="BN92" s="110"/>
      <c r="BO92" s="110"/>
      <c r="BP92" s="110"/>
      <c r="BQ92" s="110"/>
      <c r="BR92" s="110"/>
      <c r="BS92" s="110"/>
      <c r="BT92" s="110"/>
      <c r="BU92" s="110"/>
      <c r="BV92" s="110"/>
      <c r="BX92" s="45"/>
      <c r="BY92" s="45"/>
    </row>
    <row r="93" spans="1:77" ht="15.75" x14ac:dyDescent="0.25">
      <c r="A93" s="32" t="s">
        <v>195</v>
      </c>
      <c r="B93" s="137"/>
      <c r="C93" s="95"/>
      <c r="D93" s="95"/>
      <c r="E93" s="95"/>
      <c r="F93" s="95"/>
      <c r="G93" s="95"/>
      <c r="H93" s="95"/>
      <c r="I93" s="95"/>
      <c r="J93" s="95"/>
      <c r="K93" s="95"/>
      <c r="L93" s="354" t="s">
        <v>89</v>
      </c>
      <c r="M93" s="354"/>
      <c r="N93" s="354"/>
      <c r="O93" s="354"/>
      <c r="P93" s="354"/>
      <c r="Q93" s="354"/>
      <c r="R93" s="354"/>
      <c r="S93" s="354"/>
      <c r="T93" s="94"/>
      <c r="U93" s="94"/>
      <c r="V93" s="94"/>
      <c r="W93" s="94"/>
      <c r="X93" s="94"/>
      <c r="Y93" s="94"/>
      <c r="Z93" s="94"/>
      <c r="AA93" s="94"/>
      <c r="AB93" s="94"/>
      <c r="AC93" s="94"/>
      <c r="AD93" s="94"/>
      <c r="AE93" s="94"/>
      <c r="AF93" s="94"/>
      <c r="AG93" s="94"/>
      <c r="AH93" s="94"/>
      <c r="AI93" s="94"/>
      <c r="AJ93" s="94"/>
      <c r="AK93" s="94"/>
      <c r="AL93" s="94"/>
      <c r="AM93" s="94"/>
      <c r="AN93" s="94"/>
      <c r="AO93" s="94"/>
      <c r="AP93" s="94"/>
      <c r="AQ93" s="94"/>
      <c r="AR93" s="94"/>
      <c r="AS93" s="94"/>
      <c r="AT93" s="94"/>
      <c r="AU93" s="94"/>
      <c r="AV93" s="94"/>
      <c r="AW93" s="94"/>
      <c r="AX93" s="94"/>
      <c r="AY93" s="94"/>
      <c r="AZ93" s="94"/>
      <c r="BA93" s="94"/>
      <c r="BB93" s="94"/>
      <c r="BC93" s="94"/>
      <c r="BD93" s="94"/>
      <c r="BE93" s="94"/>
      <c r="BF93" s="94"/>
      <c r="BG93" s="94"/>
      <c r="BH93" s="94"/>
      <c r="BI93" s="94"/>
      <c r="BJ93" s="94"/>
      <c r="BK93" s="94"/>
      <c r="BL93" s="94"/>
      <c r="BM93" s="94"/>
      <c r="BN93" s="94"/>
      <c r="BO93" s="94"/>
      <c r="BP93" s="94"/>
      <c r="BQ93" s="94"/>
      <c r="BR93" s="94"/>
      <c r="BS93" s="94"/>
      <c r="BT93" s="94"/>
      <c r="BU93" s="94"/>
      <c r="BV93" s="94"/>
      <c r="BW93" s="94"/>
      <c r="BX93" s="94"/>
    </row>
    <row r="94" spans="1:77" ht="15.75" x14ac:dyDescent="0.25">
      <c r="A94" s="33"/>
      <c r="B94" s="137"/>
      <c r="C94" s="95"/>
      <c r="D94" s="95"/>
      <c r="E94" s="95"/>
      <c r="F94" s="95"/>
      <c r="G94" s="95"/>
      <c r="H94" s="95"/>
      <c r="I94" s="95"/>
      <c r="J94" s="95"/>
      <c r="K94" s="95"/>
      <c r="L94" s="355" t="s">
        <v>193</v>
      </c>
      <c r="M94" s="355"/>
      <c r="N94" s="355"/>
      <c r="O94" s="355"/>
      <c r="P94" s="355"/>
      <c r="Q94" s="355"/>
      <c r="R94" s="355"/>
      <c r="S94" s="355"/>
      <c r="T94" s="355"/>
      <c r="U94" s="355"/>
      <c r="V94" s="355"/>
      <c r="W94" s="355"/>
      <c r="X94" s="355"/>
      <c r="Y94" s="355"/>
      <c r="Z94" s="355"/>
      <c r="AA94" s="355"/>
      <c r="AB94" s="355"/>
      <c r="AC94" s="355"/>
      <c r="AD94" s="355"/>
      <c r="AE94" s="355"/>
      <c r="AF94" s="355"/>
      <c r="AG94" s="355"/>
      <c r="AH94" s="355"/>
      <c r="AI94" s="355"/>
      <c r="AJ94" s="355"/>
      <c r="AK94" s="355"/>
      <c r="AL94" s="355"/>
      <c r="AM94" s="355"/>
      <c r="AN94" s="355"/>
      <c r="AO94" s="355"/>
      <c r="AP94" s="355"/>
      <c r="AQ94" s="355"/>
      <c r="AR94" s="355"/>
      <c r="AS94" s="355"/>
      <c r="AT94" s="355"/>
      <c r="AU94" s="355"/>
      <c r="AV94" s="355"/>
      <c r="AW94" s="355"/>
      <c r="AX94" s="355"/>
      <c r="AY94" s="355"/>
      <c r="AZ94" s="355"/>
      <c r="BA94" s="355"/>
      <c r="BB94" s="355"/>
      <c r="BC94" s="355"/>
      <c r="BD94" s="355"/>
      <c r="BE94" s="355"/>
      <c r="BF94" s="355"/>
      <c r="BG94" s="355"/>
      <c r="BH94" s="355"/>
      <c r="BI94" s="355"/>
      <c r="BJ94" s="355"/>
      <c r="BK94" s="355"/>
      <c r="BL94" s="355"/>
      <c r="BM94" s="355"/>
      <c r="BN94" s="355"/>
      <c r="BO94" s="355"/>
      <c r="BP94" s="355"/>
      <c r="BQ94" s="355"/>
      <c r="BR94" s="355"/>
      <c r="BS94" s="355"/>
      <c r="BT94" s="355"/>
      <c r="BU94" s="355"/>
      <c r="BV94" s="355"/>
      <c r="BW94" s="355"/>
      <c r="BX94" s="355"/>
    </row>
    <row r="95" spans="1:77" ht="18.75" customHeight="1" x14ac:dyDescent="0.25">
      <c r="A95" s="32" t="s">
        <v>191</v>
      </c>
      <c r="B95" s="138"/>
      <c r="C95" s="96"/>
      <c r="D95" s="97"/>
      <c r="E95" s="97"/>
      <c r="F95" s="97"/>
      <c r="G95" s="97"/>
      <c r="H95" s="97"/>
      <c r="I95" s="97"/>
      <c r="J95" s="97"/>
      <c r="K95" s="97"/>
      <c r="M95" s="354" t="s">
        <v>87</v>
      </c>
      <c r="N95" s="354"/>
      <c r="O95" s="354"/>
      <c r="P95" s="354"/>
      <c r="Q95" s="354"/>
      <c r="R95" s="354"/>
      <c r="S95" s="354"/>
      <c r="T95" s="354"/>
      <c r="U95" s="354"/>
      <c r="V95" s="354"/>
      <c r="W95" s="354"/>
      <c r="X95" s="110"/>
      <c r="Y95" s="110"/>
      <c r="Z95" s="110"/>
      <c r="AA95" s="110"/>
      <c r="AB95" s="110"/>
      <c r="AC95" s="110"/>
      <c r="AD95" s="99"/>
      <c r="AE95" s="99"/>
      <c r="AF95" s="99"/>
      <c r="AG95" s="99"/>
      <c r="AH95" s="99"/>
      <c r="AI95" s="99"/>
      <c r="AJ95" s="99"/>
      <c r="AK95" s="99"/>
      <c r="AL95" s="99"/>
      <c r="AM95" s="99"/>
      <c r="AN95" s="99"/>
      <c r="AO95" s="99"/>
      <c r="AP95" s="99"/>
      <c r="AQ95" s="99"/>
      <c r="AR95" s="99"/>
      <c r="AS95" s="99"/>
      <c r="AT95" s="99"/>
      <c r="AU95" s="99"/>
      <c r="AV95" s="99"/>
      <c r="AW95" s="99"/>
      <c r="AX95" s="99"/>
      <c r="AY95" s="99"/>
      <c r="AZ95" s="99"/>
      <c r="BA95" s="99"/>
      <c r="BB95" s="99"/>
      <c r="BC95" s="99"/>
      <c r="BD95" s="99"/>
      <c r="BE95" s="99"/>
      <c r="BF95" s="99"/>
      <c r="BG95" s="99"/>
      <c r="BH95" s="99"/>
      <c r="BI95" s="99"/>
      <c r="BJ95" s="99"/>
      <c r="BK95" s="99"/>
      <c r="BL95" s="99"/>
      <c r="BM95" s="99"/>
      <c r="BN95" s="99"/>
      <c r="BO95" s="99"/>
      <c r="BP95" s="99"/>
      <c r="BQ95" s="99"/>
      <c r="BR95" s="99"/>
      <c r="BS95" s="99"/>
      <c r="BT95" s="99"/>
      <c r="BU95" s="99"/>
      <c r="BV95" s="99"/>
      <c r="BW95" s="99"/>
      <c r="BX95" s="99"/>
    </row>
    <row r="96" spans="1:77" ht="15" x14ac:dyDescent="0.25">
      <c r="A96" s="45"/>
      <c r="B96" s="139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45"/>
      <c r="BC96" s="45"/>
      <c r="BD96" s="45"/>
      <c r="BE96" s="45"/>
      <c r="BF96" s="45"/>
      <c r="BG96" s="45"/>
      <c r="BH96" s="45"/>
      <c r="BI96" s="45"/>
      <c r="BJ96" s="45"/>
      <c r="BK96" s="45"/>
      <c r="BL96" s="45"/>
      <c r="BM96" s="45"/>
      <c r="BN96" s="45"/>
      <c r="BO96" s="45"/>
      <c r="BP96" s="45"/>
      <c r="BQ96" s="45"/>
      <c r="BR96" s="45"/>
      <c r="BS96" s="45"/>
      <c r="BT96" s="45"/>
      <c r="BU96" s="45"/>
      <c r="BV96" s="45"/>
      <c r="BW96" s="45"/>
      <c r="BX96" s="45"/>
    </row>
    <row r="98" spans="1:70" ht="15.75" x14ac:dyDescent="0.25">
      <c r="A98" s="108" t="s">
        <v>192</v>
      </c>
      <c r="B98" s="139"/>
      <c r="C98" s="109"/>
      <c r="D98" s="109"/>
      <c r="E98" s="109"/>
      <c r="F98" s="109"/>
    </row>
    <row r="99" spans="1:70" ht="15.75" x14ac:dyDescent="0.25">
      <c r="J99" s="94"/>
      <c r="K99" s="94" t="s">
        <v>82</v>
      </c>
      <c r="L99" s="94"/>
      <c r="M99" s="94"/>
      <c r="N99" s="94"/>
      <c r="O99" s="94"/>
      <c r="P99" s="94"/>
      <c r="Q99" s="94"/>
      <c r="R99" s="94"/>
      <c r="S99" s="94"/>
      <c r="T99" s="94"/>
      <c r="U99" s="94"/>
      <c r="V99" s="94"/>
      <c r="W99" s="94"/>
      <c r="X99" s="94"/>
      <c r="Y99" s="94"/>
      <c r="Z99" s="94"/>
      <c r="AA99" s="94"/>
      <c r="AB99" s="94"/>
      <c r="AC99" s="94"/>
      <c r="AD99" s="94"/>
      <c r="AE99" s="94"/>
      <c r="AF99" s="94"/>
      <c r="AG99" s="94"/>
      <c r="AH99" s="94"/>
      <c r="AI99" s="94"/>
      <c r="AJ99" s="94"/>
      <c r="AK99" s="94"/>
      <c r="AL99" s="94"/>
      <c r="AM99" s="94"/>
      <c r="AN99" s="94"/>
      <c r="AO99" s="94"/>
      <c r="AP99" s="94"/>
      <c r="AQ99" s="94"/>
      <c r="AR99" s="94"/>
      <c r="AS99" s="94"/>
      <c r="AT99" s="94"/>
      <c r="AU99" s="94"/>
      <c r="AV99" s="94"/>
      <c r="AW99" s="94"/>
      <c r="AX99" s="94"/>
      <c r="AY99" s="94"/>
      <c r="AZ99" s="94"/>
      <c r="BA99" s="94"/>
      <c r="BB99" s="94"/>
      <c r="BC99" s="94"/>
      <c r="BD99" s="94"/>
      <c r="BE99" s="94"/>
      <c r="BF99" s="94"/>
      <c r="BG99" s="94"/>
      <c r="BH99" s="94"/>
      <c r="BI99" s="94"/>
      <c r="BJ99" s="94"/>
      <c r="BK99" s="94"/>
      <c r="BL99" s="94"/>
      <c r="BM99" s="94"/>
      <c r="BN99" s="94"/>
      <c r="BO99" s="94"/>
      <c r="BP99" s="94"/>
      <c r="BQ99" s="94"/>
      <c r="BR99" s="45"/>
    </row>
    <row r="100" spans="1:70" ht="15.75" x14ac:dyDescent="0.25">
      <c r="J100" s="94" t="s">
        <v>194</v>
      </c>
      <c r="K100" s="94"/>
      <c r="L100" s="94"/>
      <c r="M100" s="94"/>
      <c r="N100" s="94"/>
      <c r="O100" s="94"/>
      <c r="P100" s="94"/>
      <c r="Q100" s="94"/>
      <c r="R100" s="94"/>
      <c r="S100" s="94"/>
      <c r="T100" s="94"/>
      <c r="U100" s="94"/>
      <c r="V100" s="94"/>
      <c r="W100" s="94"/>
      <c r="X100" s="94"/>
      <c r="Y100" s="94"/>
      <c r="Z100" s="94"/>
      <c r="AA100" s="94"/>
      <c r="AB100" s="94"/>
      <c r="AC100" s="94"/>
      <c r="AD100" s="94"/>
      <c r="AE100" s="94"/>
      <c r="AF100" s="94"/>
      <c r="AG100" s="94"/>
      <c r="AH100" s="94"/>
      <c r="AI100" s="94"/>
      <c r="AJ100" s="94"/>
      <c r="AK100" s="94"/>
      <c r="AL100" s="94"/>
      <c r="AM100" s="94"/>
      <c r="AN100" s="94"/>
      <c r="AO100" s="94"/>
      <c r="AP100" s="94"/>
      <c r="AQ100" s="94"/>
      <c r="AR100" s="94"/>
      <c r="AS100" s="94"/>
      <c r="AT100" s="94"/>
      <c r="AU100" s="94"/>
      <c r="AV100" s="94"/>
      <c r="AW100" s="94"/>
      <c r="AX100" s="94"/>
      <c r="AY100" s="94"/>
      <c r="AZ100" s="94"/>
      <c r="BA100" s="94"/>
      <c r="BB100" s="94"/>
      <c r="BC100" s="94"/>
      <c r="BD100" s="94"/>
      <c r="BE100" s="94"/>
      <c r="BF100" s="94"/>
      <c r="BG100" s="94"/>
      <c r="BH100" s="94"/>
      <c r="BI100" s="94"/>
      <c r="BJ100" s="94"/>
      <c r="BK100" s="94"/>
      <c r="BL100" s="94"/>
      <c r="BM100" s="94"/>
      <c r="BN100" s="94"/>
      <c r="BO100" s="94"/>
      <c r="BP100" s="94"/>
      <c r="BQ100" s="95"/>
      <c r="BR100" s="94"/>
    </row>
    <row r="101" spans="1:70" x14ac:dyDescent="0.2">
      <c r="J101" s="95"/>
      <c r="K101" s="95"/>
      <c r="L101" s="95"/>
      <c r="M101" s="95"/>
      <c r="N101" s="95"/>
      <c r="O101" s="95"/>
      <c r="P101" s="95"/>
      <c r="Q101" s="95"/>
      <c r="R101" s="95"/>
      <c r="S101" s="95"/>
      <c r="T101" s="95"/>
      <c r="U101" s="95"/>
      <c r="V101" s="9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  <c r="AQ101" s="45"/>
      <c r="AR101" s="45"/>
      <c r="AS101" s="45"/>
      <c r="AT101" s="45"/>
      <c r="AU101" s="45"/>
      <c r="AV101" s="45"/>
      <c r="AW101" s="45"/>
      <c r="AX101" s="45"/>
      <c r="AY101" s="45"/>
      <c r="AZ101" s="45"/>
      <c r="BA101" s="45"/>
      <c r="BB101" s="45"/>
      <c r="BC101" s="45"/>
      <c r="BD101" s="45"/>
      <c r="BE101" s="45"/>
      <c r="BF101" s="45"/>
      <c r="BG101" s="45"/>
      <c r="BH101" s="45"/>
      <c r="BI101" s="45"/>
      <c r="BJ101" s="45"/>
      <c r="BK101" s="45"/>
      <c r="BL101" s="45"/>
      <c r="BM101" s="45"/>
      <c r="BN101" s="45"/>
      <c r="BO101" s="45"/>
      <c r="BP101" s="45"/>
      <c r="BQ101" s="45"/>
      <c r="BR101" s="45"/>
    </row>
    <row r="102" spans="1:70" ht="15.75" x14ac:dyDescent="0.25">
      <c r="J102" s="98"/>
      <c r="K102" s="110" t="s">
        <v>87</v>
      </c>
      <c r="L102" s="110"/>
      <c r="M102" s="110"/>
      <c r="N102" s="110"/>
      <c r="O102" s="110"/>
      <c r="P102" s="110"/>
      <c r="Q102" s="110"/>
      <c r="R102" s="110"/>
      <c r="S102" s="110"/>
      <c r="T102" s="110"/>
      <c r="U102" s="110"/>
      <c r="V102" s="110"/>
      <c r="W102" s="99"/>
      <c r="X102" s="99"/>
      <c r="Y102" s="99"/>
      <c r="Z102" s="99"/>
      <c r="AA102" s="99"/>
      <c r="AB102" s="99"/>
      <c r="AC102" s="99"/>
      <c r="AD102" s="99"/>
      <c r="AE102" s="99"/>
      <c r="AF102" s="99"/>
      <c r="AG102" s="99"/>
      <c r="AH102" s="99"/>
      <c r="AI102" s="99"/>
      <c r="AJ102" s="99"/>
      <c r="AK102" s="99"/>
      <c r="AL102" s="99"/>
      <c r="AM102" s="99"/>
      <c r="AN102" s="99"/>
      <c r="AO102" s="99"/>
      <c r="AP102" s="99"/>
      <c r="AQ102" s="99"/>
      <c r="AR102" s="99"/>
      <c r="AS102" s="99"/>
      <c r="AT102" s="99"/>
      <c r="AU102" s="99"/>
      <c r="AV102" s="99"/>
      <c r="AW102" s="99"/>
      <c r="AX102" s="99"/>
      <c r="AY102" s="99"/>
      <c r="AZ102" s="99"/>
      <c r="BA102" s="99"/>
      <c r="BB102" s="99"/>
      <c r="BC102" s="99"/>
      <c r="BD102" s="99"/>
      <c r="BE102" s="99"/>
      <c r="BF102" s="99"/>
      <c r="BG102" s="99"/>
      <c r="BH102" s="99"/>
      <c r="BI102" s="99"/>
      <c r="BJ102" s="99"/>
      <c r="BK102" s="99"/>
      <c r="BL102" s="99"/>
      <c r="BM102" s="99"/>
      <c r="BN102" s="99"/>
      <c r="BO102" s="99"/>
      <c r="BP102" s="99"/>
      <c r="BQ102" s="99"/>
      <c r="BR102" s="99"/>
    </row>
    <row r="103" spans="1:70" ht="15.75" x14ac:dyDescent="0.25">
      <c r="A103" s="353" t="s">
        <v>172</v>
      </c>
      <c r="B103" s="353"/>
      <c r="C103" s="353"/>
      <c r="D103" s="353"/>
      <c r="E103" s="353"/>
      <c r="F103" s="353"/>
      <c r="G103" s="353"/>
      <c r="H103" s="353"/>
      <c r="I103" s="353"/>
      <c r="J103" s="353"/>
      <c r="K103" s="353"/>
      <c r="L103" s="353"/>
      <c r="M103" s="353"/>
      <c r="N103" s="353"/>
    </row>
    <row r="104" spans="1:70" ht="15.75" x14ac:dyDescent="0.25">
      <c r="A104" s="108" t="s">
        <v>173</v>
      </c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</row>
  </sheetData>
  <mergeCells count="51">
    <mergeCell ref="A71:A72"/>
    <mergeCell ref="A30:A31"/>
    <mergeCell ref="D30:D31"/>
    <mergeCell ref="S30:S31"/>
    <mergeCell ref="B83:O83"/>
    <mergeCell ref="B59:W59"/>
    <mergeCell ref="B65:W65"/>
    <mergeCell ref="B87:O87"/>
    <mergeCell ref="A89:BY89"/>
    <mergeCell ref="A103:N103"/>
    <mergeCell ref="M95:W95"/>
    <mergeCell ref="L94:BX94"/>
    <mergeCell ref="A90:BX90"/>
    <mergeCell ref="L93:S93"/>
    <mergeCell ref="B84:O84"/>
    <mergeCell ref="B85:O85"/>
    <mergeCell ref="B86:O86"/>
    <mergeCell ref="BX77:BZ77"/>
    <mergeCell ref="B81:O81"/>
    <mergeCell ref="BX75:CA75"/>
    <mergeCell ref="BX73:BZ73"/>
    <mergeCell ref="B71:B72"/>
    <mergeCell ref="B82:O82"/>
    <mergeCell ref="W1:BW1"/>
    <mergeCell ref="P6:BW6"/>
    <mergeCell ref="O3:O7"/>
    <mergeCell ref="P3:Q3"/>
    <mergeCell ref="B2:B7"/>
    <mergeCell ref="H3:H7"/>
    <mergeCell ref="C2:H2"/>
    <mergeCell ref="G3:G7"/>
    <mergeCell ref="N5:N7"/>
    <mergeCell ref="J3:J7"/>
    <mergeCell ref="K3:N3"/>
    <mergeCell ref="M5:M7"/>
    <mergeCell ref="L5:L7"/>
    <mergeCell ref="A2:A7"/>
    <mergeCell ref="I2:I7"/>
    <mergeCell ref="J2:O2"/>
    <mergeCell ref="P2:BW2"/>
    <mergeCell ref="C3:C7"/>
    <mergeCell ref="D3:D7"/>
    <mergeCell ref="E3:F3"/>
    <mergeCell ref="V3:W3"/>
    <mergeCell ref="E4:E7"/>
    <mergeCell ref="F4:F7"/>
    <mergeCell ref="K4:K7"/>
    <mergeCell ref="L4:N4"/>
    <mergeCell ref="P4:BW4"/>
    <mergeCell ref="R3:S3"/>
    <mergeCell ref="T3:U3"/>
  </mergeCells>
  <phoneticPr fontId="44" type="noConversion"/>
  <pageMargins left="0.23622047244094491" right="0" top="0.74803149606299213" bottom="0.74803149606299213" header="0.31496062992125984" footer="0.31496062992125984"/>
  <pageSetup paperSize="9" scale="84" fitToHeight="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5:G21"/>
  <sheetViews>
    <sheetView workbookViewId="0">
      <selection activeCell="L18" sqref="L18"/>
    </sheetView>
  </sheetViews>
  <sheetFormatPr defaultRowHeight="15.75" x14ac:dyDescent="0.25"/>
  <cols>
    <col min="2" max="2" width="9.140625" customWidth="1"/>
    <col min="3" max="7" width="9.140625" style="141"/>
  </cols>
  <sheetData>
    <row r="5" spans="1:7" x14ac:dyDescent="0.25">
      <c r="A5" s="32" t="s">
        <v>180</v>
      </c>
      <c r="B5" s="106"/>
      <c r="C5" s="108" t="s">
        <v>171</v>
      </c>
      <c r="D5" s="108"/>
      <c r="E5" s="108"/>
      <c r="F5" s="108"/>
      <c r="G5" s="108"/>
    </row>
    <row r="6" spans="1:7" x14ac:dyDescent="0.25">
      <c r="A6" s="32" t="s">
        <v>181</v>
      </c>
      <c r="B6" s="106"/>
      <c r="C6" s="108" t="s">
        <v>174</v>
      </c>
      <c r="D6" s="108"/>
      <c r="E6" s="108"/>
      <c r="F6" s="108"/>
      <c r="G6" s="108"/>
    </row>
    <row r="7" spans="1:7" ht="15.75" customHeight="1" x14ac:dyDescent="0.25">
      <c r="A7" s="32" t="s">
        <v>182</v>
      </c>
      <c r="B7" s="106"/>
      <c r="C7" s="108" t="s">
        <v>177</v>
      </c>
      <c r="D7" s="108"/>
      <c r="E7" s="108"/>
      <c r="F7" s="108"/>
      <c r="G7" s="108"/>
    </row>
    <row r="8" spans="1:7" x14ac:dyDescent="0.25">
      <c r="A8" s="32" t="s">
        <v>183</v>
      </c>
      <c r="B8" s="106"/>
      <c r="C8" s="108" t="s">
        <v>176</v>
      </c>
      <c r="D8" s="108"/>
      <c r="E8" s="108"/>
      <c r="F8" s="108"/>
      <c r="G8" s="108"/>
    </row>
    <row r="9" spans="1:7" x14ac:dyDescent="0.25">
      <c r="A9" s="32"/>
      <c r="B9" s="106"/>
    </row>
    <row r="10" spans="1:7" ht="18.75" customHeight="1" x14ac:dyDescent="0.25">
      <c r="A10" s="32" t="s">
        <v>145</v>
      </c>
      <c r="B10" s="106"/>
      <c r="C10" s="145" t="s">
        <v>154</v>
      </c>
      <c r="D10" s="108"/>
      <c r="E10" s="108"/>
      <c r="F10" s="108"/>
    </row>
    <row r="11" spans="1:7" ht="15.75" customHeight="1" x14ac:dyDescent="0.25">
      <c r="A11" s="32" t="s">
        <v>146</v>
      </c>
      <c r="B11" s="106"/>
      <c r="C11" s="108" t="s">
        <v>163</v>
      </c>
      <c r="D11" s="108"/>
      <c r="E11" s="108"/>
      <c r="F11" s="108"/>
    </row>
    <row r="12" spans="1:7" ht="15.75" customHeight="1" x14ac:dyDescent="0.25">
      <c r="A12" s="32" t="s">
        <v>147</v>
      </c>
      <c r="B12" s="106"/>
      <c r="C12" s="141" t="s">
        <v>137</v>
      </c>
      <c r="D12" s="108"/>
      <c r="E12" s="108"/>
      <c r="F12" s="108"/>
    </row>
    <row r="13" spans="1:7" x14ac:dyDescent="0.25">
      <c r="A13" s="32" t="s">
        <v>148</v>
      </c>
      <c r="B13" s="106"/>
      <c r="C13" s="108" t="s">
        <v>188</v>
      </c>
      <c r="D13" s="108"/>
      <c r="E13" s="108"/>
      <c r="F13" s="108"/>
    </row>
    <row r="14" spans="1:7" x14ac:dyDescent="0.25">
      <c r="A14" s="32" t="s">
        <v>149</v>
      </c>
      <c r="B14" s="106"/>
      <c r="C14" s="108" t="s">
        <v>134</v>
      </c>
      <c r="D14" s="108"/>
      <c r="E14" s="108"/>
      <c r="F14" s="108"/>
    </row>
    <row r="15" spans="1:7" ht="15.75" customHeight="1" x14ac:dyDescent="0.25">
      <c r="A15" s="364" t="s">
        <v>150</v>
      </c>
      <c r="B15" s="364"/>
      <c r="C15" s="32" t="s">
        <v>113</v>
      </c>
      <c r="D15" s="108"/>
      <c r="E15" s="108"/>
      <c r="F15" s="108"/>
    </row>
    <row r="16" spans="1:7" ht="15.75" customHeight="1" x14ac:dyDescent="0.25">
      <c r="A16" s="364"/>
      <c r="B16" s="364"/>
      <c r="C16" s="32" t="s">
        <v>113</v>
      </c>
      <c r="D16" s="108"/>
      <c r="E16" s="108"/>
      <c r="F16" s="108"/>
    </row>
    <row r="17" spans="1:6" ht="15.75" customHeight="1" x14ac:dyDescent="0.25">
      <c r="A17" s="32" t="s">
        <v>151</v>
      </c>
      <c r="B17" s="106"/>
      <c r="C17" s="362" t="s">
        <v>158</v>
      </c>
      <c r="D17" s="362"/>
      <c r="E17" s="362"/>
      <c r="F17" s="108"/>
    </row>
    <row r="18" spans="1:6" ht="15.75" customHeight="1" x14ac:dyDescent="0.25">
      <c r="A18" s="32" t="s">
        <v>152</v>
      </c>
      <c r="B18" s="106"/>
      <c r="C18" s="32" t="s">
        <v>106</v>
      </c>
      <c r="D18" s="108"/>
      <c r="E18" s="108"/>
      <c r="F18" s="108"/>
    </row>
    <row r="19" spans="1:6" ht="15.75" customHeight="1" x14ac:dyDescent="0.25">
      <c r="A19" s="32" t="s">
        <v>153</v>
      </c>
      <c r="B19" s="106"/>
      <c r="C19" s="363" t="s">
        <v>135</v>
      </c>
      <c r="D19" s="363"/>
      <c r="E19" s="363"/>
      <c r="F19" s="363"/>
    </row>
    <row r="20" spans="1:6" x14ac:dyDescent="0.25">
      <c r="A20" s="107" t="s">
        <v>185</v>
      </c>
      <c r="B20" s="106"/>
      <c r="C20" s="230" t="s">
        <v>133</v>
      </c>
      <c r="D20" s="230"/>
      <c r="E20" s="230"/>
    </row>
    <row r="21" spans="1:6" x14ac:dyDescent="0.25">
      <c r="A21" s="107" t="s">
        <v>186</v>
      </c>
      <c r="B21" s="106"/>
      <c r="C21" s="108" t="s">
        <v>120</v>
      </c>
      <c r="D21" s="108"/>
      <c r="E21" s="108"/>
      <c r="F21" s="108"/>
    </row>
  </sheetData>
  <mergeCells count="3">
    <mergeCell ref="C17:E17"/>
    <mergeCell ref="C19:F19"/>
    <mergeCell ref="A15:B1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Титульна сторінка</vt:lpstr>
      <vt:lpstr>ДФН</vt:lpstr>
      <vt:lpstr>Аркуш1</vt:lpstr>
      <vt:lpstr>ДФН!Область_печати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Козаченко Ірина</cp:lastModifiedBy>
  <cp:lastPrinted>2023-08-14T09:27:02Z</cp:lastPrinted>
  <dcterms:created xsi:type="dcterms:W3CDTF">2016-12-14T09:27:11Z</dcterms:created>
  <dcterms:modified xsi:type="dcterms:W3CDTF">2023-08-14T09:28:32Z</dcterms:modified>
</cp:coreProperties>
</file>